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N:\03_Beschaffungen &amp; Nachträge\2025 Alle Vorgänge\25-08828 Briefdienstleistungen X\040_Vergabeunterlagen\Finale Unterlagen\"/>
    </mc:Choice>
  </mc:AlternateContent>
  <xr:revisionPtr revIDLastSave="0" documentId="13_ncr:1_{F1A03640-8270-48B4-BD38-FCCB56D0FB57}" xr6:coauthVersionLast="47" xr6:coauthVersionMax="47" xr10:uidLastSave="{00000000-0000-0000-0000-000000000000}"/>
  <bookViews>
    <workbookView xWindow="-110" yWindow="-110" windowWidth="19420" windowHeight="11500" xr2:uid="{00000000-000D-0000-FFFF-FFFF00000000}"/>
  </bookViews>
  <sheets>
    <sheet name="A1 - Los 1 Nürnberg" sheetId="2" r:id="rId1"/>
    <sheet name="A1 - Los 2 München" sheetId="3" r:id="rId2"/>
  </sheets>
  <definedNames>
    <definedName name="_xlnm.Print_Area" localSheetId="0">'A1 - Los 1 Nürnberg'!$B$1:$I$99</definedName>
    <definedName name="_xlnm.Print_Area" localSheetId="1">'A1 - Los 2 München'!$B$1:$I$99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4" i="3" l="1"/>
  <c r="I94" i="2"/>
  <c r="E75" i="3"/>
  <c r="I75" i="3"/>
  <c r="E74" i="3"/>
  <c r="I74" i="3" s="1"/>
  <c r="E73" i="3"/>
  <c r="I73" i="3"/>
  <c r="E76" i="2"/>
  <c r="I76" i="2"/>
  <c r="E75" i="2"/>
  <c r="I75" i="2"/>
  <c r="E74" i="2"/>
  <c r="I74" i="2"/>
  <c r="E73" i="2"/>
  <c r="I73" i="2"/>
  <c r="I28" i="3"/>
  <c r="I25" i="3"/>
  <c r="I23" i="3"/>
  <c r="I21" i="3"/>
  <c r="I19" i="3"/>
  <c r="I28" i="2"/>
  <c r="I25" i="2"/>
  <c r="I23" i="2"/>
  <c r="I21" i="2"/>
  <c r="I19" i="2"/>
  <c r="I77" i="2"/>
  <c r="I78" i="2"/>
  <c r="I79" i="2"/>
  <c r="I80" i="2"/>
  <c r="I69" i="2"/>
  <c r="I59" i="2"/>
  <c r="I60" i="2"/>
  <c r="I61" i="2"/>
  <c r="I62" i="2"/>
  <c r="I63" i="2"/>
  <c r="I64" i="2"/>
  <c r="I65" i="2"/>
  <c r="I58" i="2"/>
  <c r="I41" i="2"/>
  <c r="I42" i="2"/>
  <c r="I43" i="2"/>
  <c r="I44" i="2"/>
  <c r="I45" i="2"/>
  <c r="I46" i="2"/>
  <c r="I47" i="2"/>
  <c r="I48" i="2"/>
  <c r="I49" i="2"/>
  <c r="I50" i="2"/>
  <c r="I51" i="2"/>
  <c r="I52" i="2"/>
  <c r="I53" i="2"/>
  <c r="I54" i="2"/>
  <c r="I40" i="2"/>
  <c r="I33" i="2"/>
  <c r="I34" i="2"/>
  <c r="I35" i="2"/>
  <c r="I36" i="2"/>
  <c r="I32" i="2"/>
  <c r="I20" i="2"/>
  <c r="I22" i="2"/>
  <c r="I24" i="2"/>
  <c r="I26" i="2"/>
  <c r="I27" i="2"/>
  <c r="I79" i="3"/>
  <c r="I80" i="3"/>
  <c r="I58" i="3"/>
  <c r="I41" i="3"/>
  <c r="I42" i="3"/>
  <c r="I43" i="3"/>
  <c r="I44" i="3"/>
  <c r="I45" i="3"/>
  <c r="I46" i="3"/>
  <c r="I47" i="3"/>
  <c r="I48" i="3"/>
  <c r="I49" i="3"/>
  <c r="I50" i="3"/>
  <c r="I51" i="3"/>
  <c r="I52" i="3"/>
  <c r="I53" i="3"/>
  <c r="I54" i="3"/>
  <c r="E78" i="3"/>
  <c r="I78" i="3" s="1"/>
  <c r="E77" i="3"/>
  <c r="I77" i="3"/>
  <c r="I76" i="3"/>
  <c r="I14" i="3"/>
  <c r="I69" i="3"/>
  <c r="I65" i="3"/>
  <c r="I64" i="3"/>
  <c r="I63" i="3"/>
  <c r="I62" i="3"/>
  <c r="I61" i="3"/>
  <c r="I60" i="3"/>
  <c r="I59" i="3"/>
  <c r="I40" i="3"/>
  <c r="I36" i="3"/>
  <c r="I35" i="3"/>
  <c r="I34" i="3"/>
  <c r="I33" i="3"/>
  <c r="I32" i="3"/>
  <c r="I27" i="3"/>
  <c r="I26" i="3"/>
  <c r="I24" i="3"/>
  <c r="I22" i="3"/>
  <c r="I20" i="3"/>
  <c r="I18" i="3"/>
  <c r="I13" i="3"/>
  <c r="I18" i="2"/>
  <c r="I14" i="2"/>
  <c r="I13" i="2"/>
  <c r="I95" i="3" l="1"/>
  <c r="I97" i="3" s="1"/>
  <c r="I95" i="2"/>
  <c r="I97" i="2" s="1"/>
</calcChain>
</file>

<file path=xl/sharedStrings.xml><?xml version="1.0" encoding="utf-8"?>
<sst xmlns="http://schemas.openxmlformats.org/spreadsheetml/2006/main" count="370" uniqueCount="97">
  <si>
    <r>
      <t xml:space="preserve">Preisblatt  </t>
    </r>
    <r>
      <rPr>
        <b/>
        <sz val="18"/>
        <color rgb="FF0070C0"/>
        <rFont val="Arial"/>
        <family val="2"/>
      </rPr>
      <t>Los 1 - Nürnberg</t>
    </r>
  </si>
  <si>
    <t>Bietername:</t>
  </si>
  <si>
    <t>1. Ausfüllhinweise zu den Preisangaben</t>
  </si>
  <si>
    <r>
      <rPr>
        <b/>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t>
    </r>
    <r>
      <rPr>
        <sz val="10"/>
        <rFont val="Arial"/>
        <family val="2"/>
      </rPr>
      <t>vgl. auch Anlage L1 zur LB</t>
    </r>
    <r>
      <rPr>
        <sz val="10"/>
        <color theme="1"/>
        <rFont val="Arial"/>
        <family val="2"/>
      </rPr>
      <t>). Eine verbindliche Prognose für die in Zukunft durchzuführenden Maßnahmen kann hieraus nicht abgeleitet werden. Alle nachfolgend aufgeführten Mengenangaben beziehen sich auf</t>
    </r>
    <r>
      <rPr>
        <sz val="10"/>
        <rFont val="Arial"/>
        <family val="2"/>
      </rPr>
      <t xml:space="preserve"> die im Vertrag genannte </t>
    </r>
    <r>
      <rPr>
        <sz val="10"/>
        <color theme="1"/>
        <rFont val="Arial"/>
        <family val="2"/>
      </rPr>
      <t>maximale Vertragslaufzeit. Sie dienen als Kalkulationsgrundlage und können sich während der Vertragslaufzeit nach oben oder unten verändern. Folglich besteht kein Anspruch der AN auf Beauftragung bestimmter Leistungen oder eines bestimmten Umfangs einer Leistung. </t>
    </r>
  </si>
  <si>
    <t>2. Preisangaben</t>
  </si>
  <si>
    <t>Pos.</t>
  </si>
  <si>
    <t>Bezeichnung</t>
  </si>
  <si>
    <t>Einheit</t>
  </si>
  <si>
    <t>Menge/Stück*** 
bzw. Arbeitstage* 
pro Jahr 
(12 Monate)</t>
  </si>
  <si>
    <t>In den Einzelpreisen enthaltener 
USt.-Satz in %</t>
  </si>
  <si>
    <r>
      <t xml:space="preserve">Gesamtpreis in EUR, brutto für 4 Vertragsjahre
</t>
    </r>
    <r>
      <rPr>
        <b/>
        <sz val="8"/>
        <rFont val="Arial"/>
        <family val="2"/>
      </rPr>
      <t>(Menge x Einzelpreis)</t>
    </r>
    <r>
      <rPr>
        <b/>
        <sz val="10"/>
        <rFont val="Arial"/>
        <family val="2"/>
      </rPr>
      <t>**</t>
    </r>
  </si>
  <si>
    <t>Postfachleerung, Anlieferung Eingangspost und Abholung Ausgangspost der Dienststelle gem. LB nebst Anlagen</t>
  </si>
  <si>
    <t>a</t>
  </si>
  <si>
    <r>
      <t xml:space="preserve">Arbeitstägliche Leerung von </t>
    </r>
    <r>
      <rPr>
        <u/>
        <sz val="10"/>
        <color theme="1"/>
        <rFont val="Arial"/>
        <family val="2"/>
      </rPr>
      <t>einem</t>
    </r>
    <r>
      <rPr>
        <sz val="10"/>
        <color theme="1"/>
        <rFont val="Arial"/>
        <family val="2"/>
      </rPr>
      <t xml:space="preserve"> Postfach**** und Anlieferung der Eingangspost (arbeitstäglicher Pauschalpreis)</t>
    </r>
  </si>
  <si>
    <t>Arbeitstage 
pro Jahr</t>
  </si>
  <si>
    <t>b</t>
  </si>
  <si>
    <t>Arbeitstägliche Postabholung der Ausgangspost (arbeitstäglicher Pauschalpreis)</t>
  </si>
  <si>
    <t xml:space="preserve">* durchschnittliche Arbeitstage/Jahr in Bayern in den nächsten 4 Jahren
** Anzahl Tage p.a. x 2 x Brutto-Einzelpreis für das 1.+ 2. Vertragsjahr + Anzahl Tage p.a. x 2 x Brutto-Einzelpreis für das 3.+ 4. Vertragsjahr
**** Innerhalb der Vertragslaufzeit kann es ggf. zu einer Änderung (Erhöhung oder Wegfall) der Anzahl der am gleichen Standort zu leerenden Postfächer kommen. Solche Änderungen sind mit dem Preis abgegolten. 
</t>
  </si>
  <si>
    <r>
      <t xml:space="preserve">Briefprodukte </t>
    </r>
    <r>
      <rPr>
        <b/>
        <u/>
        <sz val="10"/>
        <color theme="1"/>
        <rFont val="Arial"/>
        <family val="2"/>
      </rPr>
      <t>national</t>
    </r>
    <r>
      <rPr>
        <b/>
        <sz val="10"/>
        <color theme="1"/>
        <rFont val="Arial"/>
        <family val="2"/>
      </rPr>
      <t xml:space="preserve"> (Freimachung/Beförderungsentgelt) gem. LB nebst Anlagen</t>
    </r>
  </si>
  <si>
    <t>a.</t>
  </si>
  <si>
    <t>Standardbrief (Teilleistungen)</t>
  </si>
  <si>
    <t>Stück 
pro Jahr</t>
  </si>
  <si>
    <t>Standardbrief (Rejects)</t>
  </si>
  <si>
    <t>b.</t>
  </si>
  <si>
    <t>Kompaktbrief (Teilleistungen)</t>
  </si>
  <si>
    <t>Kompaktbrief (Rejects)</t>
  </si>
  <si>
    <t>c.</t>
  </si>
  <si>
    <t>Großbrief (Teilleistungen)</t>
  </si>
  <si>
    <t>Großbrief (Rejects)</t>
  </si>
  <si>
    <t>d.</t>
  </si>
  <si>
    <t>Maxibrief (Teilleistungen)</t>
  </si>
  <si>
    <t>Maxibrief (Rejects)</t>
  </si>
  <si>
    <t>e.</t>
  </si>
  <si>
    <t xml:space="preserve">Maxibrief Plus </t>
  </si>
  <si>
    <t>f.</t>
  </si>
  <si>
    <t>Postkarte (Teilleistungen)</t>
  </si>
  <si>
    <t>Postkarte (Rejects)</t>
  </si>
  <si>
    <t xml:space="preserve">** Anzahl Tage p.a. x 2 x Brutto-Einzelpreis für das 1.+ 2. Vertragsjahr + Anzahl Tage p.a. x 2 x Brutto-Einzelpreis für das 3.+ 4. Vertragsjahr
*** Wenn das Produkt gemäß der Aufstellung der Anlage L1 "Mengengerüst" im ermittelten Zeitraum nicht angefallen ist, so wird die Preisposition mit 1 Stück berechnet. </t>
  </si>
  <si>
    <r>
      <t xml:space="preserve">Briefprodukte </t>
    </r>
    <r>
      <rPr>
        <b/>
        <u/>
        <sz val="10"/>
        <color theme="1"/>
        <rFont val="Arial"/>
        <family val="2"/>
      </rPr>
      <t>international</t>
    </r>
    <r>
      <rPr>
        <b/>
        <sz val="10"/>
        <color theme="1"/>
        <rFont val="Arial"/>
        <family val="2"/>
      </rPr>
      <t xml:space="preserve"> (Freimachung/Beförderungsentgelt) gem. LB nebst Anlagen</t>
    </r>
  </si>
  <si>
    <t xml:space="preserve">Standardbrief </t>
  </si>
  <si>
    <t xml:space="preserve">Kompaktbrief </t>
  </si>
  <si>
    <t xml:space="preserve">Großbrief </t>
  </si>
  <si>
    <t xml:space="preserve">Maxibrief </t>
  </si>
  <si>
    <r>
      <t xml:space="preserve">Einschreiben </t>
    </r>
    <r>
      <rPr>
        <b/>
        <u/>
        <sz val="10"/>
        <color theme="1"/>
        <rFont val="Arial"/>
        <family val="2"/>
      </rPr>
      <t>national</t>
    </r>
    <r>
      <rPr>
        <b/>
        <sz val="10"/>
        <color theme="1"/>
        <rFont val="Arial"/>
        <family val="2"/>
      </rPr>
      <t xml:space="preserve"> (Freimachung/Beförderungsentgelt) gem. LB nebst Anlagen</t>
    </r>
  </si>
  <si>
    <t>Standardbrief Einschreiben Einwurf</t>
  </si>
  <si>
    <t>Kompaktbrief Einschreiben Einwurf</t>
  </si>
  <si>
    <t>Großbrief Einschreiben Einwurf</t>
  </si>
  <si>
    <t>Maxibrief Einschreiben Einwurf</t>
  </si>
  <si>
    <t>Maxibrief Plus Einschreiben Einwurf</t>
  </si>
  <si>
    <t>Standardbrief Einschreiben</t>
  </si>
  <si>
    <t>g.</t>
  </si>
  <si>
    <t>Kompaktbrief Einschreiben</t>
  </si>
  <si>
    <t>h.</t>
  </si>
  <si>
    <t>Großbrief Einschreiben</t>
  </si>
  <si>
    <t>i.</t>
  </si>
  <si>
    <t>Maxibrief Einschreiben</t>
  </si>
  <si>
    <t>j.</t>
  </si>
  <si>
    <t>Maxibrief Plus Einschreiben</t>
  </si>
  <si>
    <t>k.</t>
  </si>
  <si>
    <t>Standardbrief Einschreiben Rückschein</t>
  </si>
  <si>
    <t>l.</t>
  </si>
  <si>
    <t>Kompaktbrief Einschreiben Rückschein</t>
  </si>
  <si>
    <t>m.</t>
  </si>
  <si>
    <t>Großbrief Einschreiben Rückschein</t>
  </si>
  <si>
    <t>n.</t>
  </si>
  <si>
    <t>Maxibrief Einschreiben Rückschein</t>
  </si>
  <si>
    <t>o.</t>
  </si>
  <si>
    <t>Maxibrief Plus Einschreiben Rückschein</t>
  </si>
  <si>
    <r>
      <t xml:space="preserve">Einschreiben </t>
    </r>
    <r>
      <rPr>
        <b/>
        <u/>
        <sz val="10"/>
        <color theme="1"/>
        <rFont val="Arial"/>
        <family val="2"/>
      </rPr>
      <t>international</t>
    </r>
    <r>
      <rPr>
        <b/>
        <sz val="10"/>
        <color theme="1"/>
        <rFont val="Arial"/>
        <family val="2"/>
      </rPr>
      <t xml:space="preserve"> (Freimachung/Beförderungsentgelt) gem. LB nebst Anlagen</t>
    </r>
  </si>
  <si>
    <t xml:space="preserve">Standardbrief Einschreiben Rückschein </t>
  </si>
  <si>
    <t>Sonstige Brief- und Beförderungsprodukte (Freimachung/Beförderungsentgelt) gem. LB nebst Anlagen</t>
  </si>
  <si>
    <t xml:space="preserve">Postzustellungsauftrag (PZA) </t>
  </si>
  <si>
    <r>
      <t>Frankierdienstleistungen (</t>
    </r>
    <r>
      <rPr>
        <b/>
        <u/>
        <sz val="10"/>
        <color theme="1"/>
        <rFont val="Arial"/>
        <family val="2"/>
      </rPr>
      <t>national und international</t>
    </r>
    <r>
      <rPr>
        <b/>
        <sz val="10"/>
        <color theme="1"/>
        <rFont val="Arial"/>
        <family val="2"/>
      </rPr>
      <t>) gem. LB nebst Anlagen</t>
    </r>
  </si>
  <si>
    <t xml:space="preserve">Einschreiben </t>
  </si>
  <si>
    <t xml:space="preserve">Postkarte </t>
  </si>
  <si>
    <t>Postzustellungsauftrag (PZA)</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</si>
  <si>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</si>
  <si>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</si>
  <si>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</si>
  <si>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</si>
  <si>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</si>
  <si>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</si>
  <si>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r>
      <t xml:space="preserve">Gesamtangebotspreis (Pos. 2.1. bis 2.7.) </t>
    </r>
    <r>
      <rPr>
        <b/>
        <u/>
        <sz val="10"/>
        <rFont val="Arial"/>
        <family val="2"/>
      </rPr>
      <t>inkl. USt. in € (brutto)</t>
    </r>
  </si>
  <si>
    <t>abzgl. Skonto (vgl. Ziffer 3.), sofern angeboten und wertbar</t>
  </si>
  <si>
    <r>
      <rPr>
        <b/>
        <u/>
        <sz val="12"/>
        <rFont val="Arial"/>
        <family val="2"/>
      </rPr>
      <t>Angebotsvergleichspreis</t>
    </r>
    <r>
      <rPr>
        <b/>
        <sz val="12"/>
        <rFont val="Arial"/>
        <family val="2"/>
      </rPr>
      <t xml:space="preserve"> inkl. USt. in € nach Skontoabzug</t>
    </r>
  </si>
  <si>
    <r>
      <t xml:space="preserve">Preisblatt  </t>
    </r>
    <r>
      <rPr>
        <b/>
        <sz val="18"/>
        <color rgb="FF0070C0"/>
        <rFont val="Arial"/>
        <family val="2"/>
      </rPr>
      <t>Los 2 - München</t>
    </r>
  </si>
  <si>
    <r>
      <t>Arbeitstägliche Leerung von </t>
    </r>
    <r>
      <rPr>
        <u/>
        <sz val="10"/>
        <color theme="1"/>
        <rFont val="Arial"/>
        <family val="2"/>
      </rPr>
      <t>fünf</t>
    </r>
    <r>
      <rPr>
        <sz val="10"/>
        <color theme="1"/>
        <rFont val="Arial"/>
        <family val="2"/>
      </rPr>
      <t xml:space="preserve"> Postfächern**** und Anlieferung der Eingangspost (arbeitstäglicher Pauschalpreis) (563 FZ MB)</t>
    </r>
  </si>
  <si>
    <t>Arbeitstägliche Postabholung der Ausgangspost (arbeitstäglicher Pauschalpreis) (Dienststelle 563 FZ MB)</t>
  </si>
  <si>
    <t>Anlage A1</t>
  </si>
  <si>
    <r>
      <t xml:space="preserve">In die nachfolgende Tabelle sind die für die Ausführung der unten genannten Leistungen geltenden Preise einzutragen. Eintragungen sind </t>
    </r>
    <r>
      <rPr>
        <u/>
        <sz val="10"/>
        <rFont val="Arial"/>
        <family val="2"/>
      </rPr>
      <t>nur in den blauen Feldern</t>
    </r>
    <r>
      <rPr>
        <sz val="1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Insbesondere die Kosten für das Reporting, die Durchführung der Laufzeitmessung und die Rücksendung von unzustellbaren Briefen (vgl. § 8 der Vertrags) müssen in den Preisen unter Ziffer 2. inkludiert sein.
</t>
    </r>
    <r>
      <rPr>
        <sz val="10"/>
        <color theme="4" tint="-0.249977111117893"/>
        <rFont val="Arial"/>
        <family val="2"/>
      </rPr>
      <t xml:space="preserve">Alle Einzelpreise sind in Euro (EUR) und </t>
    </r>
    <r>
      <rPr>
        <b/>
        <sz val="10"/>
        <color theme="4" tint="-0.249977111117893"/>
        <rFont val="Arial"/>
        <family val="2"/>
      </rPr>
      <t>brutto (inkl. gesetzliche Umsatzsteuer)</t>
    </r>
    <r>
      <rPr>
        <sz val="10"/>
        <color theme="4" tint="-0.249977111117893"/>
        <rFont val="Arial"/>
        <family val="2"/>
      </rPr>
      <t xml:space="preserve"> anzugeben. In der Spalte "Enthaltener USt.-Satz in %" ist der jeweils enthaltene Umsatzsteuersatz in Prozent (z.B. 0 % oder 19 %) für die betreffende Position einzutragen. Die Umsatzsteuer (USt.) wird mit dem jeweils zum Zeitpunkt der Leistungserbringung gesetzlich gültigen Satz berechnet.</t>
    </r>
    <r>
      <rPr>
        <sz val="10"/>
        <rFont val="Arial"/>
        <family val="2"/>
      </rPr>
      <t xml:space="preserve">
</t>
    </r>
    <r>
      <rPr>
        <b/>
        <sz val="10"/>
        <rFont val="Arial"/>
        <family val="2"/>
      </rPr>
      <t xml:space="preserve">Es sind alle in der Tabelle unter Ziffer 2. aufgeführten (blau markierten) Positionen zu bepreisen. Je Position ist </t>
    </r>
    <r>
      <rPr>
        <b/>
        <u/>
        <sz val="10"/>
        <rFont val="Arial"/>
        <family val="2"/>
      </rPr>
      <t>ein</t>
    </r>
    <r>
      <rPr>
        <b/>
        <sz val="10"/>
        <rFont val="Arial"/>
        <family val="2"/>
      </rPr>
      <t xml:space="preserve"> Preis anzugeben. Insbesondere die Angabe von Preisspannen, das Hinzusetzen, Ändern, Streichen oder Freilassen von Preispositionen führt zum Ausschluss des Angebotes.</t>
    </r>
    <r>
      <rPr>
        <sz val="10"/>
        <rFont val="Arial"/>
        <family val="2"/>
      </rPr>
      <t xml:space="preserve">
Der aus allen Einzelpreisen zzgl. USt. gebildete Angebotsvergleichspreis abzgl. ggf. angebotenem und wertbarem Skonto wird für die Angebotswertung herangezogen, vgl. Ziffer 10 der Bewerbungs-bedingungen (Anhang C der Aufforderung zur Abgabe von Angeboten).
Sofern kein Rabatt oder Skonto angeboten wird, sind die jeweiligen Felder mit "0" zu versehen bzw. freizulassen.</t>
    </r>
  </si>
  <si>
    <r>
      <t xml:space="preserve">Für die </t>
    </r>
    <r>
      <rPr>
        <u/>
        <sz val="10"/>
        <color theme="1"/>
        <rFont val="Arial"/>
        <family val="2"/>
      </rPr>
      <t>Angebotswertung</t>
    </r>
    <r>
      <rPr>
        <sz val="10"/>
        <color theme="1"/>
        <rFont val="Arial"/>
        <family val="2"/>
      </rPr>
      <t xml:space="preserve"> wird ein aus allen Einzelpreisen inkl. USt. gebildeter Brutto-Gesamtangebotsvergleichspreis (abzüglich Skonto, soweit angeboten und wertbar) für die maximale Vertragslaufzeit von 4 Jahren (</t>
    </r>
    <r>
      <rPr>
        <sz val="10"/>
        <rFont val="Arial"/>
        <family val="2"/>
      </rPr>
      <t>vgl. § 3 des Vertrags</t>
    </r>
    <r>
      <rPr>
        <sz val="10"/>
        <color theme="1"/>
        <rFont val="Arial"/>
        <family val="2"/>
      </rPr>
      <t>) unter Zugrundelegung der genannten Mengen herangezogen (Angebotsvergleichspreis,</t>
    </r>
    <r>
      <rPr>
        <sz val="10"/>
        <rFont val="Arial"/>
        <family val="2"/>
      </rPr>
      <t xml:space="preserve"> vgl. Ziffer 10 der Bewerbungsbedingungen</t>
    </r>
    <r>
      <rPr>
        <sz val="10"/>
        <color theme="1"/>
        <rFont val="Arial"/>
        <family val="2"/>
      </rPr>
      <t>). In die Wertung fließen alle Preispositionen ein.</t>
    </r>
    <r>
      <rPr>
        <sz val="10"/>
        <rFont val="Arial"/>
        <family val="2"/>
      </rPr>
      <t xml:space="preserve"> Das 1.+ 2. Vertragsjahr läuft vom 01.06.2026 bis 31.05.2028 und das 3.+ 4. Vertragsjahr läuft vom 01.06.2028 bis 31.05.2030 (vgl. § 3 des Vertrags).</t>
    </r>
  </si>
  <si>
    <r>
      <t>Einzelpreis inkl. sämtlicher Nebenkosten
in EUR,</t>
    </r>
    <r>
      <rPr>
        <b/>
        <sz val="9"/>
        <color rgb="FFFF0000"/>
        <rFont val="Arial"/>
        <family val="2"/>
      </rPr>
      <t xml:space="preserve"> </t>
    </r>
    <r>
      <rPr>
        <b/>
        <u/>
        <sz val="9"/>
        <color theme="4" tint="-0.249977111117893"/>
        <rFont val="Arial"/>
        <family val="2"/>
      </rPr>
      <t>brutto</t>
    </r>
    <r>
      <rPr>
        <b/>
        <sz val="9"/>
        <color theme="4" tint="-0.249977111117893"/>
        <rFont val="Arial"/>
        <family val="2"/>
      </rPr>
      <t xml:space="preserve"> </t>
    </r>
    <r>
      <rPr>
        <b/>
        <sz val="9"/>
        <rFont val="Arial"/>
        <family val="2"/>
      </rPr>
      <t>für das 1.+ 2. Vertragsjahr</t>
    </r>
  </si>
  <si>
    <r>
      <t xml:space="preserve">Einzelpreis inkl. sämtlicher Nebenkosten
in EUR, </t>
    </r>
    <r>
      <rPr>
        <b/>
        <u/>
        <sz val="9"/>
        <color theme="4" tint="-0.249977111117893"/>
        <rFont val="Arial"/>
        <family val="2"/>
      </rPr>
      <t>brutto</t>
    </r>
    <r>
      <rPr>
        <b/>
        <sz val="9"/>
        <rFont val="Arial"/>
        <family val="2"/>
      </rPr>
      <t xml:space="preserve"> für das 3.+ 4. Vertragsjahr</t>
    </r>
  </si>
  <si>
    <t xml:space="preserve">Anlage A1 </t>
  </si>
  <si>
    <r>
      <t xml:space="preserve">Für die </t>
    </r>
    <r>
      <rPr>
        <u/>
        <sz val="10"/>
        <rFont val="Arial"/>
        <family val="2"/>
      </rPr>
      <t>Angebotswertung</t>
    </r>
    <r>
      <rPr>
        <sz val="10"/>
        <rFont val="Arial"/>
        <family val="2"/>
      </rPr>
      <t xml:space="preserve"> wird ein aus allen Einzelpreisen inkl. USt. gebildeter Brutto-Gesamtangebotsvergleichspreis (abzüglich Skonto, soweit angeboten und wertbar) für die maximale Vertragslaufzeit von 4 Jahren (vgl. § 3 des Vertrags) unter Zugrundelegung der genannten Mengen herangezogen (Angebotsvergleichspreis, vgl. Ziffer 10 der Bewerbungsbedingungen). In die Wertung fließen alle Preispositionen ein. Das 1.+ 2. Vertragsjahr läuft vom 01.06.2026 bis 31.05.2028 und das 3.+ 4. Vertragsjahr läuft vom 01.06.2028 bis 31.05.2030 (vgl. § 3 des Vertrags).</t>
    </r>
  </si>
  <si>
    <r>
      <t>Einzelpreis inkl. sämtlicher Nebenkosten
in EU</t>
    </r>
    <r>
      <rPr>
        <b/>
        <sz val="9"/>
        <color theme="1"/>
        <rFont val="Arial"/>
        <family val="2"/>
      </rPr>
      <t>R,</t>
    </r>
    <r>
      <rPr>
        <b/>
        <sz val="9"/>
        <color theme="4" tint="-0.249977111117893"/>
        <rFont val="Arial"/>
        <family val="2"/>
      </rPr>
      <t xml:space="preserve"> </t>
    </r>
    <r>
      <rPr>
        <b/>
        <u/>
        <sz val="9"/>
        <color theme="4" tint="-0.249977111117893"/>
        <rFont val="Arial"/>
        <family val="2"/>
      </rPr>
      <t>brutto</t>
    </r>
    <r>
      <rPr>
        <b/>
        <sz val="9"/>
        <rFont val="Arial"/>
        <family val="2"/>
      </rPr>
      <t xml:space="preserve"> für das 1.+ 2. Vertragsjahr</t>
    </r>
  </si>
  <si>
    <t>Wir sichern die Übereinstimmung des jeweils angegebenen Umsatzsteuersatzes und Brutto-Preises mit den Steuergesetzen zu (vgl. § 7 Abs. 1 des Vertrages). Während der Vertragslaufzeit wird die USt. mit dem jeweils zum Zeitpunkt der Leistungserbringung gesetzlich gültigen Satz berechnet.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</si>
</sst>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0.0000\ &quot;€&quot;"/>
  </numFmts>
  <fonts count="33"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u/>
      <sz val="10"/>
      <name val="Arial"/>
      <family val="2"/>
    </font>
    <font>
      <b/>
      <u/>
      <sz val="10"/>
      <name val="Arial"/>
      <family val="2"/>
    </font>
    <font>
      <sz val="10"/>
      <color rgb="FF0070C0"/>
      <name val="Arial"/>
      <family val="2"/>
    </font>
    <font>
      <b/>
      <sz val="8"/>
      <name val="Arial"/>
      <family val="2"/>
    </font>
    <font>
      <sz val="8"/>
      <color rgb="FF444444"/>
      <name val="Segoe UI"/>
      <family val="2"/>
    </font>
    <font>
      <b/>
      <sz val="18"/>
      <color rgb="FF0070C0"/>
      <name val="Arial"/>
      <family val="2"/>
    </font>
    <font>
      <u/>
      <sz val="10"/>
      <color theme="1"/>
      <name val="Arial"/>
      <family val="2"/>
    </font>
    <font>
      <b/>
      <sz val="9"/>
      <name val="Arial"/>
      <family val="2"/>
    </font>
    <font>
      <b/>
      <sz val="9"/>
      <color theme="1"/>
      <name val="Arial"/>
      <family val="2"/>
    </font>
    <font>
      <sz val="8"/>
      <color theme="1"/>
      <name val="Arial"/>
      <family val="2"/>
    </font>
    <font>
      <sz val="10"/>
      <color rgb="FF000000"/>
      <name val="Arial"/>
      <family val="2"/>
    </font>
    <font>
      <b/>
      <u/>
      <sz val="10"/>
      <color theme="1"/>
      <name val="Arial"/>
      <family val="2"/>
    </font>
    <font>
      <b/>
      <sz val="9"/>
      <color rgb="FFFF0000"/>
      <name val="Arial"/>
      <family val="2"/>
    </font>
    <font>
      <i/>
      <sz val="24"/>
      <color rgb="FFFF0000"/>
      <name val="Arial"/>
      <family val="2"/>
    </font>
    <font>
      <i/>
      <sz val="16"/>
      <color rgb="FFFF0000"/>
      <name val="Arial"/>
      <family val="2"/>
    </font>
    <font>
      <i/>
      <sz val="14"/>
      <color rgb="FFFF0000"/>
      <name val="Arial"/>
      <family val="2"/>
    </font>
    <font>
      <sz val="10"/>
      <color theme="4" tint="-0.249977111117893"/>
      <name val="Arial"/>
      <family val="2"/>
    </font>
    <font>
      <b/>
      <sz val="10"/>
      <color theme="4" tint="-0.249977111117893"/>
      <name val="Arial"/>
      <family val="2"/>
    </font>
    <font>
      <b/>
      <u/>
      <sz val="9"/>
      <color theme="4" tint="-0.249977111117893"/>
      <name val="Arial"/>
      <family val="2"/>
    </font>
    <font>
      <b/>
      <sz val="9"/>
      <color theme="4" tint="-0.249977111117893"/>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s>
  <borders count="4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right style="medium">
        <color indexed="64"/>
      </right>
      <top/>
      <bottom style="medium">
        <color indexed="64"/>
      </bottom>
      <diagonal/>
    </border>
    <border>
      <left style="thin">
        <color indexed="64"/>
      </left>
      <right style="medium">
        <color indexed="64"/>
      </right>
      <top/>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32">
    <xf numFmtId="0" fontId="0" fillId="0" borderId="0" xfId="0"/>
    <xf numFmtId="164" fontId="6" fillId="3" borderId="5" xfId="1" applyNumberFormat="1" applyFont="1" applyFill="1" applyBorder="1" applyAlignment="1" applyProtection="1">
      <alignment horizontal="center" vertical="center"/>
      <protection locked="0"/>
    </xf>
    <xf numFmtId="0" fontId="6" fillId="3" borderId="8" xfId="1" applyNumberFormat="1" applyFont="1" applyFill="1" applyBorder="1" applyAlignment="1" applyProtection="1">
      <alignment horizontal="center" vertical="center"/>
      <protection locked="0"/>
    </xf>
    <xf numFmtId="166" fontId="0" fillId="3" borderId="4" xfId="0" applyNumberFormat="1" applyFill="1" applyBorder="1" applyAlignment="1" applyProtection="1">
      <alignment horizontal="center" vertical="center"/>
      <protection locked="0"/>
    </xf>
    <xf numFmtId="166" fontId="0" fillId="3" borderId="22" xfId="0" applyNumberFormat="1" applyFill="1" applyBorder="1" applyAlignment="1" applyProtection="1">
      <alignment horizontal="center" vertical="center"/>
      <protection locked="0"/>
    </xf>
    <xf numFmtId="166" fontId="0" fillId="3" borderId="27" xfId="0" applyNumberFormat="1" applyFill="1" applyBorder="1" applyAlignment="1" applyProtection="1">
      <alignment horizontal="center" vertical="center"/>
      <protection locked="0"/>
    </xf>
    <xf numFmtId="10" fontId="0" fillId="3" borderId="1" xfId="0" applyNumberFormat="1" applyFill="1" applyBorder="1" applyAlignment="1" applyProtection="1">
      <alignment horizontal="center" vertical="center"/>
      <protection locked="0"/>
    </xf>
    <xf numFmtId="10" fontId="0" fillId="3" borderId="23" xfId="0" applyNumberFormat="1" applyFill="1" applyBorder="1" applyAlignment="1" applyProtection="1">
      <alignment horizontal="center" vertical="center"/>
      <protection locked="0"/>
    </xf>
    <xf numFmtId="10" fontId="0" fillId="3" borderId="28" xfId="0" applyNumberFormat="1" applyFill="1" applyBorder="1" applyAlignment="1" applyProtection="1">
      <alignment horizontal="center" vertical="center"/>
      <protection locked="0"/>
    </xf>
    <xf numFmtId="166" fontId="0" fillId="3" borderId="38" xfId="0" applyNumberFormat="1" applyFill="1" applyBorder="1" applyAlignment="1" applyProtection="1">
      <alignment horizontal="center" vertical="center"/>
      <protection locked="0"/>
    </xf>
    <xf numFmtId="10" fontId="0" fillId="3" borderId="39" xfId="0" applyNumberFormat="1" applyFill="1" applyBorder="1" applyAlignment="1" applyProtection="1">
      <alignment horizontal="center" vertical="center"/>
      <protection locked="0"/>
    </xf>
    <xf numFmtId="10" fontId="0" fillId="3" borderId="4" xfId="0" applyNumberFormat="1" applyFill="1" applyBorder="1" applyAlignment="1" applyProtection="1">
      <alignment horizontal="center" vertical="center"/>
      <protection locked="0"/>
    </xf>
    <xf numFmtId="0" fontId="2" fillId="0" borderId="0" xfId="0" applyFont="1" applyFill="1" applyProtection="1"/>
    <xf numFmtId="0" fontId="0" fillId="0" borderId="0" xfId="0" applyFill="1" applyProtection="1"/>
    <xf numFmtId="0" fontId="0" fillId="0" borderId="0" xfId="0" applyProtection="1"/>
    <xf numFmtId="0" fontId="3" fillId="0" borderId="0" xfId="0" applyFont="1" applyProtection="1"/>
    <xf numFmtId="0" fontId="9" fillId="0" borderId="0" xfId="0" applyFont="1" applyAlignment="1" applyProtection="1">
      <alignment horizontal="right" vertical="center"/>
    </xf>
    <xf numFmtId="0" fontId="9" fillId="0" borderId="0" xfId="0" applyFont="1" applyProtection="1"/>
    <xf numFmtId="0" fontId="15" fillId="0" borderId="0" xfId="0" applyFont="1" applyAlignment="1" applyProtection="1">
      <alignment vertical="center" wrapText="1"/>
    </xf>
    <xf numFmtId="0" fontId="9" fillId="0" borderId="0" xfId="0" applyFont="1" applyAlignment="1" applyProtection="1">
      <alignment vertical="center"/>
    </xf>
    <xf numFmtId="0" fontId="12" fillId="0" borderId="0" xfId="0" applyFont="1" applyAlignment="1" applyProtection="1">
      <alignment horizontal="center" vertical="top"/>
    </xf>
    <xf numFmtId="0" fontId="12" fillId="0" borderId="17" xfId="0" applyFont="1" applyBorder="1" applyAlignment="1" applyProtection="1">
      <alignment horizontal="center" vertical="top"/>
    </xf>
    <xf numFmtId="0" fontId="21" fillId="2" borderId="35" xfId="0" applyFont="1" applyFill="1" applyBorder="1" applyAlignment="1" applyProtection="1">
      <alignment horizontal="center" vertical="center"/>
    </xf>
    <xf numFmtId="0" fontId="21" fillId="2" borderId="36" xfId="0" applyFont="1" applyFill="1" applyBorder="1" applyAlignment="1" applyProtection="1">
      <alignment horizontal="left" vertical="center"/>
    </xf>
    <xf numFmtId="0" fontId="20" fillId="2" borderId="36" xfId="0" applyFont="1" applyFill="1" applyBorder="1" applyAlignment="1" applyProtection="1">
      <alignment horizontal="center" vertical="center" wrapText="1"/>
    </xf>
    <xf numFmtId="0" fontId="20" fillId="2" borderId="37"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0" fillId="0" borderId="0" xfId="0" applyAlignment="1" applyProtection="1">
      <alignment horizontal="left" vertical="center"/>
    </xf>
    <xf numFmtId="0" fontId="21" fillId="4" borderId="11" xfId="0" applyFont="1" applyFill="1" applyBorder="1" applyAlignment="1" applyProtection="1">
      <alignment horizontal="center" vertical="center"/>
    </xf>
    <xf numFmtId="0" fontId="21" fillId="4" borderId="11" xfId="0" applyFont="1" applyFill="1" applyBorder="1" applyAlignment="1" applyProtection="1">
      <alignment horizontal="left" vertical="center"/>
    </xf>
    <xf numFmtId="0" fontId="20" fillId="4" borderId="11"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1" fontId="2" fillId="6" borderId="32" xfId="0" applyNumberFormat="1" applyFont="1" applyFill="1" applyBorder="1" applyAlignment="1" applyProtection="1">
      <alignment horizontal="center" vertical="center"/>
    </xf>
    <xf numFmtId="2" fontId="0" fillId="0" borderId="7" xfId="0" applyNumberFormat="1" applyBorder="1" applyAlignment="1" applyProtection="1">
      <alignment horizontal="center" vertical="center"/>
    </xf>
    <xf numFmtId="0" fontId="0" fillId="4" borderId="4" xfId="0" applyFill="1" applyBorder="1" applyAlignment="1" applyProtection="1">
      <alignment vertical="center" wrapText="1"/>
    </xf>
    <xf numFmtId="0" fontId="7" fillId="0" borderId="4" xfId="0" applyFont="1" applyBorder="1" applyAlignment="1" applyProtection="1">
      <alignment horizontal="center" vertical="center" wrapText="1"/>
    </xf>
    <xf numFmtId="0" fontId="0" fillId="0" borderId="4" xfId="0" applyBorder="1" applyAlignment="1" applyProtection="1">
      <alignment horizontal="center" vertical="center"/>
    </xf>
    <xf numFmtId="165" fontId="0" fillId="0" borderId="6" xfId="0" applyNumberFormat="1" applyBorder="1" applyAlignment="1" applyProtection="1">
      <alignment vertical="center"/>
    </xf>
    <xf numFmtId="0" fontId="17" fillId="0" borderId="0" xfId="0" applyFont="1" applyProtection="1"/>
    <xf numFmtId="0" fontId="0" fillId="0" borderId="21" xfId="0" applyBorder="1" applyAlignment="1" applyProtection="1">
      <alignment horizontal="center" vertical="center"/>
    </xf>
    <xf numFmtId="0" fontId="0" fillId="0" borderId="22" xfId="0" applyBorder="1" applyAlignment="1" applyProtection="1">
      <alignment vertical="center" wrapText="1"/>
    </xf>
    <xf numFmtId="0" fontId="7" fillId="0" borderId="22" xfId="0" applyFont="1" applyBorder="1" applyAlignment="1" applyProtection="1">
      <alignment horizontal="center" vertical="center" wrapText="1"/>
    </xf>
    <xf numFmtId="0" fontId="0" fillId="0" borderId="22" xfId="0" applyBorder="1" applyAlignment="1" applyProtection="1">
      <alignment horizontal="center" vertical="center"/>
    </xf>
    <xf numFmtId="165" fontId="0" fillId="0" borderId="16" xfId="0" applyNumberFormat="1" applyBorder="1" applyAlignment="1" applyProtection="1">
      <alignment vertical="center"/>
    </xf>
    <xf numFmtId="0" fontId="12" fillId="0" borderId="0" xfId="0" applyFont="1" applyAlignment="1" applyProtection="1">
      <alignment vertical="top" wrapText="1"/>
    </xf>
    <xf numFmtId="0" fontId="0" fillId="6" borderId="14" xfId="0" applyFill="1" applyBorder="1" applyAlignment="1" applyProtection="1">
      <alignment horizontal="center" vertical="center"/>
    </xf>
    <xf numFmtId="0" fontId="0" fillId="0" borderId="0" xfId="0" applyAlignment="1" applyProtection="1">
      <alignment horizontal="center" vertical="center"/>
    </xf>
    <xf numFmtId="0" fontId="0" fillId="0" borderId="0" xfId="0" applyAlignment="1" applyProtection="1">
      <alignment vertical="center" wrapText="1"/>
    </xf>
    <xf numFmtId="0" fontId="7" fillId="0" borderId="0" xfId="0" applyFont="1" applyAlignment="1" applyProtection="1">
      <alignment horizontal="center" vertical="center" wrapText="1"/>
    </xf>
    <xf numFmtId="165" fontId="0" fillId="4" borderId="0" xfId="0" applyNumberFormat="1" applyFill="1" applyAlignment="1" applyProtection="1">
      <alignment horizontal="center" vertical="center"/>
    </xf>
    <xf numFmtId="9" fontId="0" fillId="4" borderId="0" xfId="0" applyNumberFormat="1" applyFill="1" applyAlignment="1" applyProtection="1">
      <alignment horizontal="center" vertical="center"/>
    </xf>
    <xf numFmtId="165" fontId="0" fillId="0" borderId="0" xfId="0" applyNumberFormat="1" applyAlignment="1" applyProtection="1">
      <alignment vertical="center"/>
    </xf>
    <xf numFmtId="0" fontId="2" fillId="6" borderId="13" xfId="0" applyFont="1" applyFill="1" applyBorder="1" applyAlignment="1" applyProtection="1">
      <alignment horizontal="center" vertical="center"/>
    </xf>
    <xf numFmtId="0" fontId="23" fillId="0" borderId="21" xfId="0" applyFont="1" applyBorder="1" applyAlignment="1" applyProtection="1">
      <alignment horizontal="center" vertical="center" wrapText="1"/>
    </xf>
    <xf numFmtId="0" fontId="23" fillId="0" borderId="27" xfId="0" applyFont="1" applyBorder="1" applyAlignment="1" applyProtection="1">
      <alignment vertical="center" wrapText="1"/>
    </xf>
    <xf numFmtId="0" fontId="7" fillId="0" borderId="27" xfId="0" applyFont="1" applyBorder="1" applyAlignment="1" applyProtection="1">
      <alignment horizontal="center" vertical="center" wrapText="1"/>
    </xf>
    <xf numFmtId="3" fontId="0" fillId="0" borderId="27" xfId="0" applyNumberFormat="1" applyBorder="1" applyAlignment="1" applyProtection="1">
      <alignment horizontal="center" vertical="center"/>
    </xf>
    <xf numFmtId="165" fontId="0" fillId="0" borderId="29" xfId="0" applyNumberFormat="1" applyBorder="1" applyAlignment="1" applyProtection="1">
      <alignment vertical="center"/>
    </xf>
    <xf numFmtId="0" fontId="23" fillId="0" borderId="26" xfId="0" applyFont="1" applyBorder="1" applyAlignment="1" applyProtection="1">
      <alignment horizontal="center" vertical="center" wrapText="1"/>
    </xf>
    <xf numFmtId="0" fontId="23" fillId="0" borderId="4" xfId="0" applyFont="1" applyBorder="1" applyAlignment="1" applyProtection="1">
      <alignment vertical="center" wrapText="1"/>
    </xf>
    <xf numFmtId="3" fontId="0" fillId="0" borderId="4" xfId="0" applyNumberFormat="1" applyBorder="1" applyAlignment="1" applyProtection="1">
      <alignment horizontal="center" vertical="center"/>
    </xf>
    <xf numFmtId="3" fontId="27" fillId="0" borderId="0" xfId="0" applyNumberFormat="1" applyFont="1" applyAlignment="1" applyProtection="1">
      <alignment vertical="top" wrapText="1"/>
    </xf>
    <xf numFmtId="0" fontId="23" fillId="0" borderId="7" xfId="0" applyFont="1" applyBorder="1" applyAlignment="1" applyProtection="1">
      <alignment horizontal="center" vertical="center" wrapText="1"/>
    </xf>
    <xf numFmtId="0" fontId="23" fillId="0" borderId="22" xfId="0" applyFont="1" applyBorder="1" applyAlignment="1" applyProtection="1">
      <alignment vertical="center" wrapText="1"/>
    </xf>
    <xf numFmtId="3" fontId="0" fillId="4" borderId="22" xfId="0" applyNumberFormat="1" applyFill="1" applyBorder="1" applyAlignment="1" applyProtection="1">
      <alignment horizontal="center" vertical="center"/>
    </xf>
    <xf numFmtId="0" fontId="23" fillId="0" borderId="32" xfId="0" applyFont="1" applyBorder="1" applyAlignment="1" applyProtection="1">
      <alignment horizontal="center" vertical="center" wrapText="1"/>
    </xf>
    <xf numFmtId="3" fontId="0" fillId="4" borderId="4" xfId="0" applyNumberFormat="1" applyFill="1" applyBorder="1" applyAlignment="1" applyProtection="1">
      <alignment horizontal="center" vertical="center"/>
    </xf>
    <xf numFmtId="165" fontId="0" fillId="0" borderId="34" xfId="0" applyNumberFormat="1" applyBorder="1" applyAlignment="1" applyProtection="1">
      <alignment vertical="center"/>
    </xf>
    <xf numFmtId="0" fontId="0" fillId="6" borderId="31" xfId="0" applyFill="1" applyBorder="1" applyAlignment="1" applyProtection="1">
      <alignment horizontal="center" vertical="center"/>
    </xf>
    <xf numFmtId="0" fontId="0" fillId="6" borderId="24" xfId="0" applyFill="1" applyBorder="1" applyAlignment="1" applyProtection="1">
      <alignment vertical="center"/>
    </xf>
    <xf numFmtId="0" fontId="0" fillId="0" borderId="4" xfId="0" applyBorder="1" applyAlignment="1" applyProtection="1">
      <alignment vertical="center"/>
    </xf>
    <xf numFmtId="0" fontId="0" fillId="6" borderId="25" xfId="0" applyFill="1" applyBorder="1" applyAlignment="1" applyProtection="1">
      <alignment vertical="center"/>
    </xf>
    <xf numFmtId="3" fontId="0" fillId="4" borderId="27" xfId="0" applyNumberFormat="1" applyFill="1" applyBorder="1" applyAlignment="1" applyProtection="1">
      <alignment horizontal="center" vertical="center"/>
    </xf>
    <xf numFmtId="3" fontId="0" fillId="0" borderId="0" xfId="0" applyNumberFormat="1" applyProtection="1"/>
    <xf numFmtId="0" fontId="4" fillId="0" borderId="0" xfId="0" applyFont="1" applyProtection="1"/>
    <xf numFmtId="0" fontId="0" fillId="0" borderId="0" xfId="0" applyAlignment="1" applyProtection="1">
      <alignment vertical="center"/>
    </xf>
    <xf numFmtId="0" fontId="5" fillId="0" borderId="0" xfId="0" applyFont="1" applyAlignment="1" applyProtection="1">
      <alignment horizontal="left" vertical="center" wrapText="1"/>
    </xf>
    <xf numFmtId="0" fontId="6" fillId="2" borderId="12" xfId="0" applyFont="1" applyFill="1" applyBorder="1" applyAlignment="1" applyProtection="1">
      <alignment horizontal="left" vertical="center" wrapText="1"/>
    </xf>
    <xf numFmtId="164" fontId="6" fillId="4" borderId="0" xfId="1" applyNumberFormat="1" applyFont="1" applyFill="1" applyAlignment="1" applyProtection="1">
      <alignment horizontal="center" vertical="center"/>
    </xf>
    <xf numFmtId="0" fontId="6" fillId="2" borderId="15" xfId="0" applyFont="1" applyFill="1" applyBorder="1" applyAlignment="1" applyProtection="1">
      <alignment horizontal="left" vertical="center" wrapText="1"/>
    </xf>
    <xf numFmtId="0" fontId="6" fillId="4" borderId="0" xfId="1" applyNumberFormat="1" applyFont="1" applyFill="1" applyAlignment="1" applyProtection="1">
      <alignment horizontal="center" vertical="center"/>
    </xf>
    <xf numFmtId="0" fontId="5" fillId="0" borderId="0" xfId="0" applyFont="1" applyAlignment="1" applyProtection="1">
      <alignment horizontal="left" vertical="center"/>
    </xf>
    <xf numFmtId="0" fontId="8" fillId="5" borderId="20" xfId="0" applyFont="1" applyFill="1" applyBorder="1" applyAlignment="1" applyProtection="1">
      <alignment horizontal="left" vertical="center"/>
    </xf>
    <xf numFmtId="165" fontId="2" fillId="0" borderId="18" xfId="0" applyNumberFormat="1" applyFont="1" applyBorder="1" applyAlignment="1" applyProtection="1">
      <alignment horizontal="right" vertical="center"/>
    </xf>
    <xf numFmtId="0" fontId="2" fillId="5" borderId="15" xfId="0" applyFont="1" applyFill="1" applyBorder="1" applyAlignment="1" applyProtection="1">
      <alignment horizontal="left" vertical="center"/>
    </xf>
    <xf numFmtId="165" fontId="2" fillId="0" borderId="8" xfId="0" applyNumberFormat="1" applyFont="1" applyBorder="1" applyAlignment="1" applyProtection="1">
      <alignment vertical="center"/>
    </xf>
    <xf numFmtId="0" fontId="10" fillId="5" borderId="11" xfId="0" applyFont="1" applyFill="1" applyBorder="1" applyAlignment="1" applyProtection="1">
      <alignment horizontal="left" vertical="center"/>
    </xf>
    <xf numFmtId="165" fontId="9" fillId="7" borderId="9" xfId="0" applyNumberFormat="1" applyFont="1" applyFill="1" applyBorder="1" applyAlignment="1" applyProtection="1">
      <alignment vertical="center"/>
    </xf>
    <xf numFmtId="0" fontId="7" fillId="0" borderId="0" xfId="0" applyFont="1" applyAlignment="1" applyProtection="1">
      <alignment vertical="top" wrapText="1"/>
    </xf>
    <xf numFmtId="0" fontId="2" fillId="0" borderId="0" xfId="0" applyFont="1" applyProtection="1"/>
    <xf numFmtId="0" fontId="0" fillId="0" borderId="0" xfId="0" applyAlignment="1" applyProtection="1">
      <alignment horizontal="right"/>
    </xf>
    <xf numFmtId="0" fontId="0" fillId="0" borderId="4" xfId="0" applyBorder="1" applyAlignment="1" applyProtection="1">
      <alignment vertical="center" wrapText="1"/>
    </xf>
    <xf numFmtId="165" fontId="0" fillId="0" borderId="42" xfId="0" applyNumberFormat="1" applyBorder="1" applyAlignment="1" applyProtection="1">
      <alignment vertical="center"/>
    </xf>
    <xf numFmtId="3" fontId="28" fillId="0" borderId="0" xfId="0" applyNumberFormat="1" applyFont="1" applyAlignment="1" applyProtection="1">
      <alignment vertical="top" wrapText="1"/>
    </xf>
    <xf numFmtId="3" fontId="0" fillId="4" borderId="40" xfId="0" applyNumberFormat="1" applyFill="1" applyBorder="1" applyAlignment="1" applyProtection="1">
      <alignment horizontal="center" vertical="center"/>
    </xf>
    <xf numFmtId="165" fontId="0" fillId="0" borderId="43" xfId="0" applyNumberFormat="1" applyBorder="1" applyAlignment="1" applyProtection="1">
      <alignment vertical="center"/>
    </xf>
    <xf numFmtId="3" fontId="26" fillId="0" borderId="0" xfId="0" applyNumberFormat="1" applyFont="1" applyAlignment="1" applyProtection="1">
      <alignment vertical="top" wrapText="1"/>
    </xf>
    <xf numFmtId="0" fontId="2" fillId="5" borderId="14" xfId="0" applyFont="1" applyFill="1" applyBorder="1" applyAlignment="1" applyProtection="1">
      <alignment horizontal="left" vertical="center"/>
    </xf>
    <xf numFmtId="0" fontId="2" fillId="5" borderId="15" xfId="0" applyFont="1" applyFill="1" applyBorder="1" applyAlignment="1" applyProtection="1">
      <alignment horizontal="left" vertical="center"/>
    </xf>
    <xf numFmtId="0" fontId="2" fillId="0" borderId="10"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19" xfId="0" applyFont="1" applyBorder="1" applyAlignment="1" applyProtection="1">
      <alignment horizontal="left" vertical="center"/>
    </xf>
    <xf numFmtId="0" fontId="10" fillId="5" borderId="10" xfId="0" applyFont="1" applyFill="1" applyBorder="1" applyAlignment="1" applyProtection="1">
      <alignment horizontal="left" vertical="center"/>
    </xf>
    <xf numFmtId="0" fontId="10" fillId="5" borderId="11" xfId="0" applyFont="1" applyFill="1" applyBorder="1" applyAlignment="1" applyProtection="1">
      <alignment horizontal="left" vertical="center"/>
    </xf>
    <xf numFmtId="0" fontId="30" fillId="0" borderId="0" xfId="0" applyFont="1" applyAlignment="1" applyProtection="1">
      <alignment horizontal="left" vertical="top" wrapText="1"/>
    </xf>
    <xf numFmtId="0" fontId="22" fillId="6" borderId="15" xfId="0" applyFont="1" applyFill="1" applyBorder="1" applyAlignment="1" applyProtection="1">
      <alignment vertical="center" wrapText="1"/>
    </xf>
    <xf numFmtId="0" fontId="0" fillId="0" borderId="15" xfId="0" applyBorder="1" applyAlignment="1" applyProtection="1">
      <alignment vertical="center"/>
    </xf>
    <xf numFmtId="0" fontId="5" fillId="0" borderId="0" xfId="0" applyFont="1" applyAlignment="1" applyProtection="1">
      <alignment horizontal="left" vertical="top" wrapText="1"/>
    </xf>
    <xf numFmtId="0" fontId="6" fillId="2" borderId="13"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5" fillId="0" borderId="0" xfId="0" applyFont="1" applyAlignment="1" applyProtection="1">
      <alignment horizontal="left" vertical="center" wrapText="1"/>
    </xf>
    <xf numFmtId="0" fontId="8" fillId="5" borderId="1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2" fillId="6" borderId="12" xfId="0" applyFont="1" applyFill="1" applyBorder="1" applyAlignment="1" applyProtection="1">
      <alignment vertical="center"/>
    </xf>
    <xf numFmtId="0" fontId="2" fillId="6" borderId="30" xfId="0" applyFont="1" applyFill="1" applyBorder="1" applyAlignment="1" applyProtection="1">
      <alignment vertical="center"/>
    </xf>
    <xf numFmtId="0" fontId="2" fillId="6" borderId="33" xfId="0" applyFont="1" applyFill="1" applyBorder="1" applyAlignment="1" applyProtection="1">
      <alignment vertical="center"/>
    </xf>
    <xf numFmtId="0" fontId="2" fillId="6" borderId="34" xfId="0" applyFont="1" applyFill="1" applyBorder="1" applyAlignment="1" applyProtection="1">
      <alignment vertical="center"/>
    </xf>
    <xf numFmtId="0" fontId="22" fillId="6" borderId="15" xfId="0" applyFont="1" applyFill="1" applyBorder="1" applyAlignment="1" applyProtection="1">
      <alignment vertical="top" wrapText="1"/>
    </xf>
    <xf numFmtId="0" fontId="22" fillId="6" borderId="15" xfId="0" applyFont="1" applyFill="1" applyBorder="1" applyAlignment="1" applyProtection="1">
      <alignment vertical="top"/>
    </xf>
    <xf numFmtId="0" fontId="22" fillId="6" borderId="24" xfId="0" applyFont="1" applyFill="1" applyBorder="1" applyAlignment="1" applyProtection="1">
      <alignment vertical="top"/>
    </xf>
    <xf numFmtId="0" fontId="22" fillId="6" borderId="17" xfId="0" applyFont="1" applyFill="1" applyBorder="1" applyAlignment="1" applyProtection="1">
      <alignment vertical="center" wrapText="1"/>
    </xf>
    <xf numFmtId="0" fontId="0" fillId="0" borderId="17" xfId="0" applyBorder="1" applyAlignment="1" applyProtection="1">
      <alignment vertical="center"/>
    </xf>
    <xf numFmtId="0" fontId="0" fillId="0" borderId="41" xfId="0" applyBorder="1" applyAlignment="1" applyProtection="1">
      <alignment vertical="center"/>
    </xf>
    <xf numFmtId="0" fontId="9" fillId="3"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7" fillId="0" borderId="0" xfId="0" applyFont="1" applyAlignment="1" applyProtection="1">
      <alignment horizontal="left" vertical="top" wrapText="1"/>
    </xf>
    <xf numFmtId="0" fontId="0" fillId="0" borderId="0" xfId="0" applyAlignment="1" applyProtection="1">
      <alignment horizontal="left" vertical="top" wrapText="1"/>
    </xf>
    <xf numFmtId="0" fontId="12" fillId="0" borderId="0" xfId="0" applyFont="1" applyAlignment="1" applyProtection="1">
      <alignment horizontal="center" vertical="top"/>
    </xf>
    <xf numFmtId="0" fontId="12" fillId="0" borderId="17" xfId="0" applyFont="1" applyBorder="1" applyAlignment="1" applyProtection="1">
      <alignment horizontal="center" vertical="top"/>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colors>
    <mruColors>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CEC-DEFE-4BEE-9A17-C8A850E84986}">
  <sheetPr>
    <tabColor theme="5" tint="0.39997558519241921"/>
    <pageSetUpPr fitToPage="1"/>
  </sheetPr>
  <dimension ref="B1:L99"/>
  <sheetViews>
    <sheetView showGridLines="0" tabSelected="1" zoomScale="70" zoomScaleNormal="70" zoomScalePageLayoutView="205" workbookViewId="0">
      <selection activeCell="G2" sqref="G2:I2"/>
    </sheetView>
  </sheetViews>
  <sheetFormatPr baseColWidth="10" defaultColWidth="11.453125" defaultRowHeight="12.5" outlineLevelRow="1" x14ac:dyDescent="0.25"/>
  <cols>
    <col min="1" max="1" width="3.7265625" style="14" customWidth="1"/>
    <col min="2" max="2" width="5.7265625" style="14" customWidth="1"/>
    <col min="3" max="3" width="56.54296875" style="14" customWidth="1"/>
    <col min="4" max="4" width="12.54296875" style="14" customWidth="1"/>
    <col min="5" max="5" width="14.26953125" style="14" customWidth="1"/>
    <col min="6" max="7" width="19.7265625" style="14" customWidth="1"/>
    <col min="8" max="8" width="17.81640625" style="14" customWidth="1"/>
    <col min="9" max="9" width="21.7265625" style="14" customWidth="1"/>
    <col min="10" max="10" width="34.26953125" style="14" customWidth="1"/>
    <col min="11" max="16384" width="11.453125" style="14"/>
  </cols>
  <sheetData>
    <row r="1" spans="2:11" ht="13" x14ac:dyDescent="0.3">
      <c r="B1" s="12" t="s">
        <v>88</v>
      </c>
      <c r="C1" s="13"/>
    </row>
    <row r="2" spans="2:11" ht="23" x14ac:dyDescent="0.5">
      <c r="B2" s="15" t="s">
        <v>0</v>
      </c>
      <c r="E2" s="16" t="s">
        <v>1</v>
      </c>
      <c r="F2" s="16"/>
      <c r="G2" s="125"/>
      <c r="H2" s="126"/>
      <c r="I2" s="127"/>
    </row>
    <row r="3" spans="2:11" ht="12.65" customHeight="1" x14ac:dyDescent="0.5">
      <c r="B3" s="15"/>
    </row>
    <row r="4" spans="2:11" ht="15.5" x14ac:dyDescent="0.35">
      <c r="B4" s="17" t="s">
        <v>2</v>
      </c>
    </row>
    <row r="5" spans="2:11" ht="157.9" customHeight="1" outlineLevel="1" x14ac:dyDescent="0.25">
      <c r="B5" s="128" t="s">
        <v>89</v>
      </c>
      <c r="C5" s="128"/>
      <c r="D5" s="128"/>
      <c r="E5" s="128"/>
      <c r="F5" s="128"/>
      <c r="G5" s="128"/>
      <c r="H5" s="128"/>
      <c r="I5" s="128"/>
      <c r="J5" s="18"/>
    </row>
    <row r="6" spans="2:11" ht="80.5" customHeight="1" outlineLevel="1" x14ac:dyDescent="0.25">
      <c r="B6" s="129" t="s">
        <v>3</v>
      </c>
      <c r="C6" s="129"/>
      <c r="D6" s="129"/>
      <c r="E6" s="129"/>
      <c r="F6" s="129"/>
      <c r="G6" s="129"/>
      <c r="H6" s="129"/>
      <c r="I6" s="129"/>
      <c r="J6" s="18"/>
    </row>
    <row r="7" spans="2:11" ht="53.5" customHeight="1" outlineLevel="1" x14ac:dyDescent="0.25">
      <c r="B7" s="129" t="s">
        <v>90</v>
      </c>
      <c r="C7" s="129"/>
      <c r="D7" s="129"/>
      <c r="E7" s="129"/>
      <c r="F7" s="129"/>
      <c r="G7" s="129"/>
      <c r="H7" s="129"/>
      <c r="I7" s="129"/>
      <c r="J7" s="18"/>
    </row>
    <row r="8" spans="2:11" ht="22.15" customHeight="1" x14ac:dyDescent="0.25">
      <c r="B8" s="19" t="s">
        <v>4</v>
      </c>
      <c r="E8" s="130"/>
      <c r="F8" s="20"/>
      <c r="G8" s="130"/>
      <c r="H8" s="20"/>
    </row>
    <row r="9" spans="2:11" ht="5.5" customHeight="1" thickBot="1" x14ac:dyDescent="0.3">
      <c r="B9" s="19"/>
      <c r="E9" s="131"/>
      <c r="F9" s="21"/>
      <c r="G9" s="131"/>
      <c r="H9" s="20"/>
    </row>
    <row r="10" spans="2:11" s="27" customFormat="1" ht="57" customHeight="1" thickBot="1" x14ac:dyDescent="0.3">
      <c r="B10" s="22" t="s">
        <v>5</v>
      </c>
      <c r="C10" s="23" t="s">
        <v>6</v>
      </c>
      <c r="D10" s="24" t="s">
        <v>7</v>
      </c>
      <c r="E10" s="24" t="s">
        <v>8</v>
      </c>
      <c r="F10" s="24" t="s">
        <v>91</v>
      </c>
      <c r="G10" s="24" t="s">
        <v>92</v>
      </c>
      <c r="H10" s="25" t="s">
        <v>9</v>
      </c>
      <c r="I10" s="26" t="s">
        <v>10</v>
      </c>
    </row>
    <row r="11" spans="2:11" s="27" customFormat="1" ht="10.9" customHeight="1" thickBot="1" x14ac:dyDescent="0.3">
      <c r="B11" s="28"/>
      <c r="C11" s="29"/>
      <c r="D11" s="30"/>
      <c r="E11" s="30"/>
      <c r="F11" s="30"/>
      <c r="G11" s="30"/>
      <c r="H11" s="30"/>
      <c r="I11" s="31"/>
    </row>
    <row r="12" spans="2:11" s="27" customFormat="1" ht="23.5" customHeight="1" x14ac:dyDescent="0.25">
      <c r="B12" s="32">
        <v>1</v>
      </c>
      <c r="C12" s="117" t="s">
        <v>11</v>
      </c>
      <c r="D12" s="117"/>
      <c r="E12" s="117"/>
      <c r="F12" s="117"/>
      <c r="G12" s="117"/>
      <c r="H12" s="117"/>
      <c r="I12" s="118"/>
    </row>
    <row r="13" spans="2:11" ht="33" customHeight="1" x14ac:dyDescent="0.3">
      <c r="B13" s="33" t="s">
        <v>12</v>
      </c>
      <c r="C13" s="34" t="s">
        <v>13</v>
      </c>
      <c r="D13" s="35" t="s">
        <v>14</v>
      </c>
      <c r="E13" s="36">
        <v>250</v>
      </c>
      <c r="F13" s="3">
        <v>0</v>
      </c>
      <c r="G13" s="3">
        <v>0</v>
      </c>
      <c r="H13" s="6">
        <v>0</v>
      </c>
      <c r="I13" s="37">
        <f>(E13*ROUND(F13,2)*2)+(E13*ROUND(G13,2)*2)</f>
        <v>0</v>
      </c>
      <c r="K13" s="38"/>
    </row>
    <row r="14" spans="2:11" ht="33" customHeight="1" x14ac:dyDescent="0.25">
      <c r="B14" s="39" t="s">
        <v>15</v>
      </c>
      <c r="C14" s="40" t="s">
        <v>16</v>
      </c>
      <c r="D14" s="41" t="s">
        <v>14</v>
      </c>
      <c r="E14" s="42">
        <v>250</v>
      </c>
      <c r="F14" s="4">
        <v>0</v>
      </c>
      <c r="G14" s="4">
        <v>0</v>
      </c>
      <c r="H14" s="7">
        <v>0</v>
      </c>
      <c r="I14" s="43">
        <f>(E14*ROUND(F14,2)*2)+(E14*ROUND(G14,2)*2)</f>
        <v>0</v>
      </c>
      <c r="J14" s="44"/>
    </row>
    <row r="15" spans="2:11" ht="40.15" customHeight="1" thickBot="1" x14ac:dyDescent="0.3">
      <c r="B15" s="45"/>
      <c r="C15" s="119" t="s">
        <v>17</v>
      </c>
      <c r="D15" s="120"/>
      <c r="E15" s="120"/>
      <c r="F15" s="120"/>
      <c r="G15" s="120"/>
      <c r="H15" s="120"/>
      <c r="I15" s="121"/>
      <c r="J15" s="44"/>
    </row>
    <row r="16" spans="2:11" ht="10.9" customHeight="1" thickBot="1" x14ac:dyDescent="0.3">
      <c r="B16" s="46"/>
      <c r="C16" s="47"/>
      <c r="D16" s="48"/>
      <c r="E16" s="46"/>
      <c r="F16" s="49"/>
      <c r="G16" s="49"/>
      <c r="H16" s="50"/>
      <c r="I16" s="51"/>
      <c r="J16" s="44"/>
    </row>
    <row r="17" spans="2:10" ht="23.5" customHeight="1" x14ac:dyDescent="0.25">
      <c r="B17" s="52">
        <v>2</v>
      </c>
      <c r="C17" s="115" t="s">
        <v>18</v>
      </c>
      <c r="D17" s="115"/>
      <c r="E17" s="115"/>
      <c r="F17" s="115"/>
      <c r="G17" s="115"/>
      <c r="H17" s="115"/>
      <c r="I17" s="116"/>
      <c r="J17" s="44"/>
    </row>
    <row r="18" spans="2:10" ht="26.5" customHeight="1" x14ac:dyDescent="0.25">
      <c r="B18" s="53" t="s">
        <v>19</v>
      </c>
      <c r="C18" s="54" t="s">
        <v>20</v>
      </c>
      <c r="D18" s="55" t="s">
        <v>21</v>
      </c>
      <c r="E18" s="56">
        <v>3791</v>
      </c>
      <c r="F18" s="5">
        <v>0</v>
      </c>
      <c r="G18" s="5">
        <v>0</v>
      </c>
      <c r="H18" s="8">
        <v>0</v>
      </c>
      <c r="I18" s="57">
        <f>(E18*ROUND(F18,2)*2)+(E18*ROUND(G18,2)*2)</f>
        <v>0</v>
      </c>
      <c r="J18" s="44"/>
    </row>
    <row r="19" spans="2:10" ht="26.5" customHeight="1" x14ac:dyDescent="0.25">
      <c r="B19" s="58"/>
      <c r="C19" s="54" t="s">
        <v>22</v>
      </c>
      <c r="D19" s="55" t="s">
        <v>21</v>
      </c>
      <c r="E19" s="56">
        <v>421</v>
      </c>
      <c r="F19" s="5">
        <v>0</v>
      </c>
      <c r="G19" s="5">
        <v>0</v>
      </c>
      <c r="H19" s="8">
        <v>0</v>
      </c>
      <c r="I19" s="57">
        <f>(E19*ROUND(F19,2)*2)+(E19*ROUND(G19,2)*2)</f>
        <v>0</v>
      </c>
      <c r="J19" s="44"/>
    </row>
    <row r="20" spans="2:10" ht="26.5" customHeight="1" x14ac:dyDescent="0.25">
      <c r="B20" s="53" t="s">
        <v>23</v>
      </c>
      <c r="C20" s="59" t="s">
        <v>24</v>
      </c>
      <c r="D20" s="35" t="s">
        <v>21</v>
      </c>
      <c r="E20" s="60">
        <v>1364</v>
      </c>
      <c r="F20" s="3">
        <v>0</v>
      </c>
      <c r="G20" s="3">
        <v>0</v>
      </c>
      <c r="H20" s="11">
        <v>0</v>
      </c>
      <c r="I20" s="57">
        <f t="shared" ref="I20:I27" si="0">(E20*ROUND(F20,2)*2)+(E20*ROUND(G20,2)*2)</f>
        <v>0</v>
      </c>
      <c r="J20" s="44"/>
    </row>
    <row r="21" spans="2:10" ht="26.5" customHeight="1" x14ac:dyDescent="0.25">
      <c r="B21" s="58"/>
      <c r="C21" s="59" t="s">
        <v>25</v>
      </c>
      <c r="D21" s="55" t="s">
        <v>21</v>
      </c>
      <c r="E21" s="60">
        <v>152</v>
      </c>
      <c r="F21" s="5">
        <v>0</v>
      </c>
      <c r="G21" s="5">
        <v>0</v>
      </c>
      <c r="H21" s="8">
        <v>0</v>
      </c>
      <c r="I21" s="57">
        <f>(E21*ROUND(F21,2)*2)+(E21*ROUND(G21,2)*2)</f>
        <v>0</v>
      </c>
      <c r="J21" s="61"/>
    </row>
    <row r="22" spans="2:10" ht="26.5" customHeight="1" x14ac:dyDescent="0.25">
      <c r="B22" s="53" t="s">
        <v>26</v>
      </c>
      <c r="C22" s="59" t="s">
        <v>27</v>
      </c>
      <c r="D22" s="35" t="s">
        <v>21</v>
      </c>
      <c r="E22" s="60">
        <v>18223</v>
      </c>
      <c r="F22" s="3">
        <v>0</v>
      </c>
      <c r="G22" s="3">
        <v>0</v>
      </c>
      <c r="H22" s="11">
        <v>0</v>
      </c>
      <c r="I22" s="57">
        <f t="shared" si="0"/>
        <v>0</v>
      </c>
      <c r="J22" s="44"/>
    </row>
    <row r="23" spans="2:10" ht="26.5" customHeight="1" x14ac:dyDescent="0.25">
      <c r="B23" s="58"/>
      <c r="C23" s="59" t="s">
        <v>28</v>
      </c>
      <c r="D23" s="55" t="s">
        <v>21</v>
      </c>
      <c r="E23" s="60">
        <v>2025</v>
      </c>
      <c r="F23" s="5">
        <v>0</v>
      </c>
      <c r="G23" s="5">
        <v>0</v>
      </c>
      <c r="H23" s="8">
        <v>0</v>
      </c>
      <c r="I23" s="57">
        <f>(E23*ROUND(F23,2)*2)+(E23*ROUND(G23,2)*2)</f>
        <v>0</v>
      </c>
      <c r="J23" s="44"/>
    </row>
    <row r="24" spans="2:10" ht="26.5" customHeight="1" x14ac:dyDescent="0.25">
      <c r="B24" s="53" t="s">
        <v>29</v>
      </c>
      <c r="C24" s="59" t="s">
        <v>30</v>
      </c>
      <c r="D24" s="35" t="s">
        <v>21</v>
      </c>
      <c r="E24" s="60">
        <v>101</v>
      </c>
      <c r="F24" s="3">
        <v>0</v>
      </c>
      <c r="G24" s="3">
        <v>0</v>
      </c>
      <c r="H24" s="11">
        <v>0</v>
      </c>
      <c r="I24" s="57">
        <f t="shared" si="0"/>
        <v>0</v>
      </c>
      <c r="J24" s="44"/>
    </row>
    <row r="25" spans="2:10" ht="26.5" customHeight="1" x14ac:dyDescent="0.25">
      <c r="B25" s="58"/>
      <c r="C25" s="59" t="s">
        <v>31</v>
      </c>
      <c r="D25" s="55" t="s">
        <v>21</v>
      </c>
      <c r="E25" s="60">
        <v>11</v>
      </c>
      <c r="F25" s="5">
        <v>0</v>
      </c>
      <c r="G25" s="5">
        <v>0</v>
      </c>
      <c r="H25" s="8">
        <v>0</v>
      </c>
      <c r="I25" s="57">
        <f>(E25*ROUND(F25,2)*2)+(E25*ROUND(G25,2)*2)</f>
        <v>0</v>
      </c>
      <c r="J25" s="44"/>
    </row>
    <row r="26" spans="2:10" ht="26.5" customHeight="1" x14ac:dyDescent="0.25">
      <c r="B26" s="62" t="s">
        <v>32</v>
      </c>
      <c r="C26" s="59" t="s">
        <v>33</v>
      </c>
      <c r="D26" s="35" t="s">
        <v>21</v>
      </c>
      <c r="E26" s="60">
        <v>1</v>
      </c>
      <c r="F26" s="4">
        <v>0</v>
      </c>
      <c r="G26" s="4">
        <v>0</v>
      </c>
      <c r="H26" s="7">
        <v>0</v>
      </c>
      <c r="I26" s="57">
        <f t="shared" si="0"/>
        <v>0</v>
      </c>
      <c r="J26" s="44"/>
    </row>
    <row r="27" spans="2:10" ht="26.5" customHeight="1" x14ac:dyDescent="0.25">
      <c r="B27" s="53" t="s">
        <v>34</v>
      </c>
      <c r="C27" s="63" t="s">
        <v>35</v>
      </c>
      <c r="D27" s="35" t="s">
        <v>21</v>
      </c>
      <c r="E27" s="64">
        <v>1</v>
      </c>
      <c r="F27" s="3">
        <v>0</v>
      </c>
      <c r="G27" s="3">
        <v>0</v>
      </c>
      <c r="H27" s="11">
        <v>0</v>
      </c>
      <c r="I27" s="57">
        <f t="shared" si="0"/>
        <v>0</v>
      </c>
      <c r="J27" s="44"/>
    </row>
    <row r="28" spans="2:10" ht="26.5" customHeight="1" x14ac:dyDescent="0.25">
      <c r="B28" s="65"/>
      <c r="C28" s="59" t="s">
        <v>36</v>
      </c>
      <c r="D28" s="55" t="s">
        <v>21</v>
      </c>
      <c r="E28" s="66">
        <v>1</v>
      </c>
      <c r="F28" s="5">
        <v>0</v>
      </c>
      <c r="G28" s="5">
        <v>0</v>
      </c>
      <c r="H28" s="11">
        <v>0</v>
      </c>
      <c r="I28" s="67">
        <f>(E28*ROUND(F28,2)*2)+(E28*ROUND(G28,2)*2)</f>
        <v>0</v>
      </c>
      <c r="J28" s="44"/>
    </row>
    <row r="29" spans="2:10" ht="28.9" customHeight="1" thickBot="1" x14ac:dyDescent="0.3">
      <c r="B29" s="68"/>
      <c r="C29" s="122" t="s">
        <v>37</v>
      </c>
      <c r="D29" s="123"/>
      <c r="E29" s="123"/>
      <c r="F29" s="123"/>
      <c r="G29" s="123"/>
      <c r="H29" s="123"/>
      <c r="I29" s="124"/>
      <c r="J29" s="44"/>
    </row>
    <row r="30" spans="2:10" ht="10.9" customHeight="1" thickBot="1" x14ac:dyDescent="0.3">
      <c r="B30" s="46"/>
      <c r="C30" s="47"/>
      <c r="D30" s="48"/>
      <c r="E30" s="46"/>
      <c r="F30" s="49"/>
      <c r="G30" s="49"/>
      <c r="H30" s="50"/>
      <c r="I30" s="51"/>
      <c r="J30" s="44"/>
    </row>
    <row r="31" spans="2:10" ht="23.5" customHeight="1" x14ac:dyDescent="0.25">
      <c r="B31" s="52">
        <v>3</v>
      </c>
      <c r="C31" s="115" t="s">
        <v>38</v>
      </c>
      <c r="D31" s="115"/>
      <c r="E31" s="115"/>
      <c r="F31" s="115"/>
      <c r="G31" s="115"/>
      <c r="H31" s="115"/>
      <c r="I31" s="116"/>
      <c r="J31" s="44"/>
    </row>
    <row r="32" spans="2:10" ht="26.5" customHeight="1" x14ac:dyDescent="0.25">
      <c r="B32" s="58" t="s">
        <v>19</v>
      </c>
      <c r="C32" s="54" t="s">
        <v>39</v>
      </c>
      <c r="D32" s="55" t="s">
        <v>21</v>
      </c>
      <c r="E32" s="56">
        <v>12</v>
      </c>
      <c r="F32" s="5">
        <v>0</v>
      </c>
      <c r="G32" s="5">
        <v>0</v>
      </c>
      <c r="H32" s="8">
        <v>0</v>
      </c>
      <c r="I32" s="57">
        <f t="shared" ref="I32:I36" si="1">(E32*ROUND(F32,2)*2)+(E32*ROUND(G32,2)*2)</f>
        <v>0</v>
      </c>
      <c r="J32" s="44"/>
    </row>
    <row r="33" spans="2:10" ht="26.5" customHeight="1" x14ac:dyDescent="0.25">
      <c r="B33" s="62" t="s">
        <v>23</v>
      </c>
      <c r="C33" s="59" t="s">
        <v>40</v>
      </c>
      <c r="D33" s="35" t="s">
        <v>21</v>
      </c>
      <c r="E33" s="60">
        <v>12</v>
      </c>
      <c r="F33" s="4">
        <v>0</v>
      </c>
      <c r="G33" s="4">
        <v>0</v>
      </c>
      <c r="H33" s="7">
        <v>0</v>
      </c>
      <c r="I33" s="57">
        <f t="shared" si="1"/>
        <v>0</v>
      </c>
      <c r="J33" s="44"/>
    </row>
    <row r="34" spans="2:10" ht="26.5" customHeight="1" x14ac:dyDescent="0.25">
      <c r="B34" s="62" t="s">
        <v>26</v>
      </c>
      <c r="C34" s="59" t="s">
        <v>41</v>
      </c>
      <c r="D34" s="35" t="s">
        <v>21</v>
      </c>
      <c r="E34" s="60">
        <v>40</v>
      </c>
      <c r="F34" s="4">
        <v>0</v>
      </c>
      <c r="G34" s="4">
        <v>0</v>
      </c>
      <c r="H34" s="7">
        <v>0</v>
      </c>
      <c r="I34" s="57">
        <f t="shared" si="1"/>
        <v>0</v>
      </c>
      <c r="J34" s="44"/>
    </row>
    <row r="35" spans="2:10" ht="26.5" customHeight="1" x14ac:dyDescent="0.25">
      <c r="B35" s="62" t="s">
        <v>29</v>
      </c>
      <c r="C35" s="59" t="s">
        <v>42</v>
      </c>
      <c r="D35" s="35" t="s">
        <v>21</v>
      </c>
      <c r="E35" s="66">
        <v>1</v>
      </c>
      <c r="F35" s="4">
        <v>0</v>
      </c>
      <c r="G35" s="4">
        <v>0</v>
      </c>
      <c r="H35" s="7">
        <v>0</v>
      </c>
      <c r="I35" s="57">
        <f t="shared" si="1"/>
        <v>0</v>
      </c>
      <c r="J35" s="44"/>
    </row>
    <row r="36" spans="2:10" ht="26.5" customHeight="1" x14ac:dyDescent="0.25">
      <c r="B36" s="62" t="s">
        <v>32</v>
      </c>
      <c r="C36" s="59" t="s">
        <v>33</v>
      </c>
      <c r="D36" s="35" t="s">
        <v>21</v>
      </c>
      <c r="E36" s="66">
        <v>1</v>
      </c>
      <c r="F36" s="4">
        <v>0</v>
      </c>
      <c r="G36" s="4">
        <v>0</v>
      </c>
      <c r="H36" s="7">
        <v>0</v>
      </c>
      <c r="I36" s="57">
        <f t="shared" si="1"/>
        <v>0</v>
      </c>
      <c r="J36" s="44"/>
    </row>
    <row r="37" spans="2:10" ht="33.65" customHeight="1" thickBot="1" x14ac:dyDescent="0.3">
      <c r="B37" s="68"/>
      <c r="C37" s="105" t="s">
        <v>37</v>
      </c>
      <c r="D37" s="106"/>
      <c r="E37" s="106"/>
      <c r="F37" s="106"/>
      <c r="G37" s="106"/>
      <c r="H37" s="106"/>
      <c r="I37" s="69"/>
      <c r="J37" s="44"/>
    </row>
    <row r="38" spans="2:10" ht="10.9" customHeight="1" thickBot="1" x14ac:dyDescent="0.3">
      <c r="B38" s="46"/>
      <c r="C38" s="47"/>
      <c r="D38" s="48"/>
      <c r="E38" s="46"/>
      <c r="F38" s="49"/>
      <c r="G38" s="49"/>
      <c r="H38" s="50"/>
      <c r="I38" s="51"/>
      <c r="J38" s="44"/>
    </row>
    <row r="39" spans="2:10" ht="23.5" customHeight="1" x14ac:dyDescent="0.25">
      <c r="B39" s="52">
        <v>4</v>
      </c>
      <c r="C39" s="115" t="s">
        <v>43</v>
      </c>
      <c r="D39" s="115"/>
      <c r="E39" s="115"/>
      <c r="F39" s="115"/>
      <c r="G39" s="115"/>
      <c r="H39" s="115"/>
      <c r="I39" s="116"/>
      <c r="J39" s="44"/>
    </row>
    <row r="40" spans="2:10" ht="26.5" customHeight="1" x14ac:dyDescent="0.25">
      <c r="B40" s="58" t="s">
        <v>19</v>
      </c>
      <c r="C40" s="70" t="s">
        <v>44</v>
      </c>
      <c r="D40" s="55" t="s">
        <v>21</v>
      </c>
      <c r="E40" s="56">
        <v>1</v>
      </c>
      <c r="F40" s="5">
        <v>0</v>
      </c>
      <c r="G40" s="5">
        <v>0</v>
      </c>
      <c r="H40" s="8">
        <v>0</v>
      </c>
      <c r="I40" s="57">
        <f t="shared" ref="I40:I54" si="2">(E40*ROUND(F40,2)*2)+(E40*ROUND(G40,2)*2)</f>
        <v>0</v>
      </c>
      <c r="J40" s="44"/>
    </row>
    <row r="41" spans="2:10" ht="26.5" customHeight="1" x14ac:dyDescent="0.25">
      <c r="B41" s="58" t="s">
        <v>23</v>
      </c>
      <c r="C41" s="70" t="s">
        <v>45</v>
      </c>
      <c r="D41" s="55" t="s">
        <v>21</v>
      </c>
      <c r="E41" s="60">
        <v>1</v>
      </c>
      <c r="F41" s="5">
        <v>0</v>
      </c>
      <c r="G41" s="5">
        <v>0</v>
      </c>
      <c r="H41" s="8">
        <v>0</v>
      </c>
      <c r="I41" s="57">
        <f t="shared" si="2"/>
        <v>0</v>
      </c>
      <c r="J41" s="44"/>
    </row>
    <row r="42" spans="2:10" ht="26.5" customHeight="1" x14ac:dyDescent="0.25">
      <c r="B42" s="58" t="s">
        <v>26</v>
      </c>
      <c r="C42" s="70" t="s">
        <v>46</v>
      </c>
      <c r="D42" s="55" t="s">
        <v>21</v>
      </c>
      <c r="E42" s="60">
        <v>1</v>
      </c>
      <c r="F42" s="5">
        <v>0</v>
      </c>
      <c r="G42" s="5">
        <v>0</v>
      </c>
      <c r="H42" s="8">
        <v>0</v>
      </c>
      <c r="I42" s="57">
        <f t="shared" si="2"/>
        <v>0</v>
      </c>
      <c r="J42" s="44"/>
    </row>
    <row r="43" spans="2:10" ht="26.5" customHeight="1" x14ac:dyDescent="0.25">
      <c r="B43" s="58" t="s">
        <v>29</v>
      </c>
      <c r="C43" s="70" t="s">
        <v>47</v>
      </c>
      <c r="D43" s="55" t="s">
        <v>21</v>
      </c>
      <c r="E43" s="60">
        <v>1</v>
      </c>
      <c r="F43" s="5">
        <v>0</v>
      </c>
      <c r="G43" s="5">
        <v>0</v>
      </c>
      <c r="H43" s="8">
        <v>0</v>
      </c>
      <c r="I43" s="57">
        <f t="shared" si="2"/>
        <v>0</v>
      </c>
      <c r="J43" s="44"/>
    </row>
    <row r="44" spans="2:10" ht="26.5" customHeight="1" x14ac:dyDescent="0.25">
      <c r="B44" s="58" t="s">
        <v>32</v>
      </c>
      <c r="C44" s="70" t="s">
        <v>48</v>
      </c>
      <c r="D44" s="55" t="s">
        <v>21</v>
      </c>
      <c r="E44" s="60">
        <v>1</v>
      </c>
      <c r="F44" s="5">
        <v>0</v>
      </c>
      <c r="G44" s="5">
        <v>0</v>
      </c>
      <c r="H44" s="8">
        <v>0</v>
      </c>
      <c r="I44" s="57">
        <f t="shared" si="2"/>
        <v>0</v>
      </c>
      <c r="J44" s="44"/>
    </row>
    <row r="45" spans="2:10" ht="26.5" customHeight="1" x14ac:dyDescent="0.25">
      <c r="B45" s="58" t="s">
        <v>34</v>
      </c>
      <c r="C45" s="70" t="s">
        <v>49</v>
      </c>
      <c r="D45" s="55" t="s">
        <v>21</v>
      </c>
      <c r="E45" s="60">
        <v>1</v>
      </c>
      <c r="F45" s="5">
        <v>0</v>
      </c>
      <c r="G45" s="5">
        <v>0</v>
      </c>
      <c r="H45" s="8">
        <v>0</v>
      </c>
      <c r="I45" s="57">
        <f t="shared" si="2"/>
        <v>0</v>
      </c>
      <c r="J45" s="44"/>
    </row>
    <row r="46" spans="2:10" ht="26.5" customHeight="1" x14ac:dyDescent="0.25">
      <c r="B46" s="58" t="s">
        <v>50</v>
      </c>
      <c r="C46" s="70" t="s">
        <v>51</v>
      </c>
      <c r="D46" s="55" t="s">
        <v>21</v>
      </c>
      <c r="E46" s="60">
        <v>1</v>
      </c>
      <c r="F46" s="5">
        <v>0</v>
      </c>
      <c r="G46" s="5">
        <v>0</v>
      </c>
      <c r="H46" s="8">
        <v>0</v>
      </c>
      <c r="I46" s="57">
        <f t="shared" si="2"/>
        <v>0</v>
      </c>
      <c r="J46" s="44"/>
    </row>
    <row r="47" spans="2:10" ht="26.5" customHeight="1" x14ac:dyDescent="0.25">
      <c r="B47" s="58" t="s">
        <v>52</v>
      </c>
      <c r="C47" s="70" t="s">
        <v>53</v>
      </c>
      <c r="D47" s="55" t="s">
        <v>21</v>
      </c>
      <c r="E47" s="60">
        <v>1</v>
      </c>
      <c r="F47" s="5">
        <v>0</v>
      </c>
      <c r="G47" s="5">
        <v>0</v>
      </c>
      <c r="H47" s="8">
        <v>0</v>
      </c>
      <c r="I47" s="57">
        <f t="shared" si="2"/>
        <v>0</v>
      </c>
      <c r="J47" s="44"/>
    </row>
    <row r="48" spans="2:10" ht="26.5" customHeight="1" x14ac:dyDescent="0.25">
      <c r="B48" s="58" t="s">
        <v>54</v>
      </c>
      <c r="C48" s="70" t="s">
        <v>55</v>
      </c>
      <c r="D48" s="55" t="s">
        <v>21</v>
      </c>
      <c r="E48" s="60">
        <v>1</v>
      </c>
      <c r="F48" s="5">
        <v>0</v>
      </c>
      <c r="G48" s="5">
        <v>0</v>
      </c>
      <c r="H48" s="8">
        <v>0</v>
      </c>
      <c r="I48" s="57">
        <f t="shared" si="2"/>
        <v>0</v>
      </c>
      <c r="J48" s="44"/>
    </row>
    <row r="49" spans="2:10" ht="26.5" customHeight="1" x14ac:dyDescent="0.25">
      <c r="B49" s="58" t="s">
        <v>56</v>
      </c>
      <c r="C49" s="70" t="s">
        <v>57</v>
      </c>
      <c r="D49" s="55" t="s">
        <v>21</v>
      </c>
      <c r="E49" s="60">
        <v>1</v>
      </c>
      <c r="F49" s="5">
        <v>0</v>
      </c>
      <c r="G49" s="5">
        <v>0</v>
      </c>
      <c r="H49" s="8">
        <v>0</v>
      </c>
      <c r="I49" s="57">
        <f t="shared" si="2"/>
        <v>0</v>
      </c>
      <c r="J49" s="44"/>
    </row>
    <row r="50" spans="2:10" ht="26.5" customHeight="1" x14ac:dyDescent="0.25">
      <c r="B50" s="58" t="s">
        <v>58</v>
      </c>
      <c r="C50" s="70" t="s">
        <v>59</v>
      </c>
      <c r="D50" s="55" t="s">
        <v>21</v>
      </c>
      <c r="E50" s="60">
        <v>1</v>
      </c>
      <c r="F50" s="5">
        <v>0</v>
      </c>
      <c r="G50" s="5">
        <v>0</v>
      </c>
      <c r="H50" s="8">
        <v>0</v>
      </c>
      <c r="I50" s="57">
        <f t="shared" si="2"/>
        <v>0</v>
      </c>
      <c r="J50" s="44"/>
    </row>
    <row r="51" spans="2:10" ht="26.5" customHeight="1" x14ac:dyDescent="0.25">
      <c r="B51" s="62" t="s">
        <v>60</v>
      </c>
      <c r="C51" s="70" t="s">
        <v>61</v>
      </c>
      <c r="D51" s="35" t="s">
        <v>21</v>
      </c>
      <c r="E51" s="60">
        <v>1</v>
      </c>
      <c r="F51" s="4">
        <v>0</v>
      </c>
      <c r="G51" s="4">
        <v>0</v>
      </c>
      <c r="H51" s="7">
        <v>0</v>
      </c>
      <c r="I51" s="57">
        <f t="shared" si="2"/>
        <v>0</v>
      </c>
      <c r="J51" s="44"/>
    </row>
    <row r="52" spans="2:10" ht="26.5" customHeight="1" x14ac:dyDescent="0.25">
      <c r="B52" s="62" t="s">
        <v>62</v>
      </c>
      <c r="C52" s="70" t="s">
        <v>63</v>
      </c>
      <c r="D52" s="35" t="s">
        <v>21</v>
      </c>
      <c r="E52" s="60">
        <v>1</v>
      </c>
      <c r="F52" s="4">
        <v>0</v>
      </c>
      <c r="G52" s="4">
        <v>0</v>
      </c>
      <c r="H52" s="7">
        <v>0</v>
      </c>
      <c r="I52" s="57">
        <f t="shared" si="2"/>
        <v>0</v>
      </c>
      <c r="J52" s="44"/>
    </row>
    <row r="53" spans="2:10" ht="26.5" customHeight="1" x14ac:dyDescent="0.25">
      <c r="B53" s="62" t="s">
        <v>64</v>
      </c>
      <c r="C53" s="70" t="s">
        <v>65</v>
      </c>
      <c r="D53" s="35" t="s">
        <v>21</v>
      </c>
      <c r="E53" s="66">
        <v>1</v>
      </c>
      <c r="F53" s="4">
        <v>0</v>
      </c>
      <c r="G53" s="4">
        <v>0</v>
      </c>
      <c r="H53" s="7">
        <v>0</v>
      </c>
      <c r="I53" s="57">
        <f t="shared" si="2"/>
        <v>0</v>
      </c>
      <c r="J53" s="44"/>
    </row>
    <row r="54" spans="2:10" ht="26.5" customHeight="1" x14ac:dyDescent="0.25">
      <c r="B54" s="62" t="s">
        <v>66</v>
      </c>
      <c r="C54" s="70" t="s">
        <v>67</v>
      </c>
      <c r="D54" s="35" t="s">
        <v>21</v>
      </c>
      <c r="E54" s="66">
        <v>1</v>
      </c>
      <c r="F54" s="4">
        <v>0</v>
      </c>
      <c r="G54" s="4">
        <v>0</v>
      </c>
      <c r="H54" s="7">
        <v>0</v>
      </c>
      <c r="I54" s="57">
        <f t="shared" si="2"/>
        <v>0</v>
      </c>
      <c r="J54" s="44"/>
    </row>
    <row r="55" spans="2:10" ht="31.15" customHeight="1" thickBot="1" x14ac:dyDescent="0.3">
      <c r="B55" s="68"/>
      <c r="C55" s="105" t="s">
        <v>37</v>
      </c>
      <c r="D55" s="106"/>
      <c r="E55" s="106"/>
      <c r="F55" s="106"/>
      <c r="G55" s="106"/>
      <c r="H55" s="106"/>
      <c r="I55" s="69"/>
      <c r="J55" s="44"/>
    </row>
    <row r="56" spans="2:10" ht="10.9" customHeight="1" thickBot="1" x14ac:dyDescent="0.3">
      <c r="B56" s="46"/>
      <c r="C56" s="47"/>
      <c r="D56" s="48"/>
      <c r="E56" s="46"/>
      <c r="F56" s="49"/>
      <c r="G56" s="49"/>
      <c r="H56" s="50"/>
      <c r="I56" s="51"/>
      <c r="J56" s="44"/>
    </row>
    <row r="57" spans="2:10" ht="23.5" customHeight="1" x14ac:dyDescent="0.25">
      <c r="B57" s="52">
        <v>5</v>
      </c>
      <c r="C57" s="115" t="s">
        <v>68</v>
      </c>
      <c r="D57" s="115"/>
      <c r="E57" s="115"/>
      <c r="F57" s="115"/>
      <c r="G57" s="115"/>
      <c r="H57" s="115"/>
      <c r="I57" s="116"/>
      <c r="J57" s="44"/>
    </row>
    <row r="58" spans="2:10" ht="26.5" customHeight="1" x14ac:dyDescent="0.25">
      <c r="B58" s="58" t="s">
        <v>19</v>
      </c>
      <c r="C58" s="70" t="s">
        <v>49</v>
      </c>
      <c r="D58" s="55" t="s">
        <v>21</v>
      </c>
      <c r="E58" s="56">
        <v>1</v>
      </c>
      <c r="F58" s="5">
        <v>0</v>
      </c>
      <c r="G58" s="5">
        <v>0</v>
      </c>
      <c r="H58" s="8">
        <v>0</v>
      </c>
      <c r="I58" s="57">
        <f t="shared" ref="I58:I65" si="3">(E58*ROUND(F58,2)*2)+(E58*ROUND(G58,2)*2)</f>
        <v>0</v>
      </c>
      <c r="J58" s="44"/>
    </row>
    <row r="59" spans="2:10" ht="26.5" customHeight="1" x14ac:dyDescent="0.25">
      <c r="B59" s="58" t="s">
        <v>23</v>
      </c>
      <c r="C59" s="70" t="s">
        <v>51</v>
      </c>
      <c r="D59" s="55" t="s">
        <v>21</v>
      </c>
      <c r="E59" s="60">
        <v>1</v>
      </c>
      <c r="F59" s="5">
        <v>0</v>
      </c>
      <c r="G59" s="5">
        <v>0</v>
      </c>
      <c r="H59" s="8">
        <v>0</v>
      </c>
      <c r="I59" s="57">
        <f t="shared" si="3"/>
        <v>0</v>
      </c>
      <c r="J59" s="44"/>
    </row>
    <row r="60" spans="2:10" ht="26.5" customHeight="1" x14ac:dyDescent="0.25">
      <c r="B60" s="58" t="s">
        <v>26</v>
      </c>
      <c r="C60" s="70" t="s">
        <v>53</v>
      </c>
      <c r="D60" s="55" t="s">
        <v>21</v>
      </c>
      <c r="E60" s="60">
        <v>1</v>
      </c>
      <c r="F60" s="5">
        <v>0</v>
      </c>
      <c r="G60" s="5">
        <v>0</v>
      </c>
      <c r="H60" s="8">
        <v>0</v>
      </c>
      <c r="I60" s="57">
        <f t="shared" si="3"/>
        <v>0</v>
      </c>
      <c r="J60" s="44"/>
    </row>
    <row r="61" spans="2:10" ht="26.5" customHeight="1" x14ac:dyDescent="0.25">
      <c r="B61" s="58" t="s">
        <v>29</v>
      </c>
      <c r="C61" s="70" t="s">
        <v>55</v>
      </c>
      <c r="D61" s="55" t="s">
        <v>21</v>
      </c>
      <c r="E61" s="60">
        <v>1</v>
      </c>
      <c r="F61" s="5">
        <v>0</v>
      </c>
      <c r="G61" s="5">
        <v>0</v>
      </c>
      <c r="H61" s="8">
        <v>0</v>
      </c>
      <c r="I61" s="57">
        <f t="shared" si="3"/>
        <v>0</v>
      </c>
      <c r="J61" s="44"/>
    </row>
    <row r="62" spans="2:10" ht="26.5" customHeight="1" x14ac:dyDescent="0.25">
      <c r="B62" s="58" t="s">
        <v>32</v>
      </c>
      <c r="C62" s="70" t="s">
        <v>69</v>
      </c>
      <c r="D62" s="55" t="s">
        <v>21</v>
      </c>
      <c r="E62" s="60">
        <v>1</v>
      </c>
      <c r="F62" s="5">
        <v>0</v>
      </c>
      <c r="G62" s="5">
        <v>0</v>
      </c>
      <c r="H62" s="8">
        <v>0</v>
      </c>
      <c r="I62" s="57">
        <f t="shared" si="3"/>
        <v>0</v>
      </c>
      <c r="J62" s="44"/>
    </row>
    <row r="63" spans="2:10" ht="26.5" customHeight="1" x14ac:dyDescent="0.25">
      <c r="B63" s="58" t="s">
        <v>34</v>
      </c>
      <c r="C63" s="70" t="s">
        <v>61</v>
      </c>
      <c r="D63" s="55" t="s">
        <v>21</v>
      </c>
      <c r="E63" s="60">
        <v>1</v>
      </c>
      <c r="F63" s="5">
        <v>0</v>
      </c>
      <c r="G63" s="5">
        <v>0</v>
      </c>
      <c r="H63" s="8">
        <v>0</v>
      </c>
      <c r="I63" s="57">
        <f t="shared" si="3"/>
        <v>0</v>
      </c>
      <c r="J63" s="44"/>
    </row>
    <row r="64" spans="2:10" ht="26.5" customHeight="1" x14ac:dyDescent="0.25">
      <c r="B64" s="58" t="s">
        <v>50</v>
      </c>
      <c r="C64" s="70" t="s">
        <v>63</v>
      </c>
      <c r="D64" s="55" t="s">
        <v>21</v>
      </c>
      <c r="E64" s="60">
        <v>1</v>
      </c>
      <c r="F64" s="5">
        <v>0</v>
      </c>
      <c r="G64" s="5">
        <v>0</v>
      </c>
      <c r="H64" s="8">
        <v>0</v>
      </c>
      <c r="I64" s="57">
        <f t="shared" si="3"/>
        <v>0</v>
      </c>
      <c r="J64" s="44"/>
    </row>
    <row r="65" spans="2:11" ht="26.5" customHeight="1" x14ac:dyDescent="0.25">
      <c r="B65" s="58" t="s">
        <v>52</v>
      </c>
      <c r="C65" s="70" t="s">
        <v>65</v>
      </c>
      <c r="D65" s="55" t="s">
        <v>21</v>
      </c>
      <c r="E65" s="60">
        <v>1</v>
      </c>
      <c r="F65" s="5">
        <v>0</v>
      </c>
      <c r="G65" s="5">
        <v>0</v>
      </c>
      <c r="H65" s="8">
        <v>0</v>
      </c>
      <c r="I65" s="57">
        <f t="shared" si="3"/>
        <v>0</v>
      </c>
      <c r="J65" s="44"/>
    </row>
    <row r="66" spans="2:11" ht="31.15" customHeight="1" thickBot="1" x14ac:dyDescent="0.3">
      <c r="B66" s="68"/>
      <c r="C66" s="105" t="s">
        <v>37</v>
      </c>
      <c r="D66" s="106"/>
      <c r="E66" s="106"/>
      <c r="F66" s="106"/>
      <c r="G66" s="106"/>
      <c r="H66" s="106"/>
      <c r="I66" s="69"/>
      <c r="J66" s="44"/>
    </row>
    <row r="67" spans="2:11" ht="10.9" customHeight="1" thickBot="1" x14ac:dyDescent="0.3">
      <c r="B67" s="46"/>
      <c r="C67" s="47"/>
      <c r="D67" s="48"/>
      <c r="E67" s="46"/>
      <c r="F67" s="49"/>
      <c r="G67" s="49"/>
      <c r="H67" s="50"/>
      <c r="I67" s="51"/>
      <c r="J67" s="44"/>
    </row>
    <row r="68" spans="2:11" ht="23.5" customHeight="1" x14ac:dyDescent="0.25">
      <c r="B68" s="52">
        <v>6</v>
      </c>
      <c r="C68" s="115" t="s">
        <v>70</v>
      </c>
      <c r="D68" s="115"/>
      <c r="E68" s="115"/>
      <c r="F68" s="115"/>
      <c r="G68" s="115"/>
      <c r="H68" s="115"/>
      <c r="I68" s="116"/>
      <c r="J68" s="44"/>
    </row>
    <row r="69" spans="2:11" ht="26.5" customHeight="1" x14ac:dyDescent="0.25">
      <c r="B69" s="58" t="s">
        <v>19</v>
      </c>
      <c r="C69" s="54" t="s">
        <v>71</v>
      </c>
      <c r="D69" s="55" t="s">
        <v>21</v>
      </c>
      <c r="E69" s="56">
        <v>1</v>
      </c>
      <c r="F69" s="5">
        <v>0</v>
      </c>
      <c r="G69" s="5">
        <v>0</v>
      </c>
      <c r="H69" s="8">
        <v>0</v>
      </c>
      <c r="I69" s="57">
        <f t="shared" ref="I69" si="4">(E69*ROUND(F69,2)*2)+(E69*ROUND(G69,2)*2)</f>
        <v>0</v>
      </c>
      <c r="J69" s="44"/>
    </row>
    <row r="70" spans="2:11" ht="30" customHeight="1" thickBot="1" x14ac:dyDescent="0.3">
      <c r="B70" s="68"/>
      <c r="C70" s="105" t="s">
        <v>37</v>
      </c>
      <c r="D70" s="106"/>
      <c r="E70" s="106"/>
      <c r="F70" s="106"/>
      <c r="G70" s="106"/>
      <c r="H70" s="106"/>
      <c r="I70" s="71"/>
      <c r="J70" s="44"/>
    </row>
    <row r="71" spans="2:11" ht="10.9" customHeight="1" thickBot="1" x14ac:dyDescent="0.3">
      <c r="B71" s="46"/>
      <c r="C71" s="47"/>
      <c r="D71" s="48"/>
      <c r="E71" s="46"/>
      <c r="F71" s="49"/>
      <c r="G71" s="49"/>
      <c r="H71" s="50"/>
      <c r="I71" s="51"/>
      <c r="J71" s="44"/>
    </row>
    <row r="72" spans="2:11" ht="22.9" customHeight="1" x14ac:dyDescent="0.25">
      <c r="B72" s="52">
        <v>7</v>
      </c>
      <c r="C72" s="115" t="s">
        <v>72</v>
      </c>
      <c r="D72" s="115"/>
      <c r="E72" s="115"/>
      <c r="F72" s="115"/>
      <c r="G72" s="115"/>
      <c r="H72" s="115"/>
      <c r="I72" s="116"/>
      <c r="J72" s="44"/>
    </row>
    <row r="73" spans="2:11" ht="26.5" customHeight="1" x14ac:dyDescent="0.25">
      <c r="B73" s="58" t="s">
        <v>19</v>
      </c>
      <c r="C73" s="54" t="s">
        <v>39</v>
      </c>
      <c r="D73" s="55" t="s">
        <v>21</v>
      </c>
      <c r="E73" s="72">
        <f>SUM(E18,E19,E32)</f>
        <v>4224</v>
      </c>
      <c r="F73" s="5">
        <v>0</v>
      </c>
      <c r="G73" s="5">
        <v>0</v>
      </c>
      <c r="H73" s="8">
        <v>0</v>
      </c>
      <c r="I73" s="57">
        <f t="shared" ref="I73:I80" si="5">(E73*ROUND(F73,2)*2)+(E73*ROUND(G73,2)*2)</f>
        <v>0</v>
      </c>
      <c r="J73" s="44"/>
    </row>
    <row r="74" spans="2:11" ht="26.5" customHeight="1" x14ac:dyDescent="0.25">
      <c r="B74" s="62" t="s">
        <v>23</v>
      </c>
      <c r="C74" s="59" t="s">
        <v>40</v>
      </c>
      <c r="D74" s="35" t="s">
        <v>21</v>
      </c>
      <c r="E74" s="66">
        <f>SUM(E20:E21,E33)</f>
        <v>1528</v>
      </c>
      <c r="F74" s="4">
        <v>0</v>
      </c>
      <c r="G74" s="4">
        <v>0</v>
      </c>
      <c r="H74" s="7">
        <v>0</v>
      </c>
      <c r="I74" s="57">
        <f t="shared" si="5"/>
        <v>0</v>
      </c>
      <c r="J74" s="44"/>
    </row>
    <row r="75" spans="2:11" ht="26.5" customHeight="1" x14ac:dyDescent="0.25">
      <c r="B75" s="62" t="s">
        <v>26</v>
      </c>
      <c r="C75" s="59" t="s">
        <v>41</v>
      </c>
      <c r="D75" s="35" t="s">
        <v>21</v>
      </c>
      <c r="E75" s="66">
        <f>SUM(E22,E23,E34)</f>
        <v>20288</v>
      </c>
      <c r="F75" s="4">
        <v>0</v>
      </c>
      <c r="G75" s="4">
        <v>0</v>
      </c>
      <c r="H75" s="7">
        <v>0</v>
      </c>
      <c r="I75" s="57">
        <f t="shared" si="5"/>
        <v>0</v>
      </c>
      <c r="J75" s="44"/>
      <c r="K75" s="73"/>
    </row>
    <row r="76" spans="2:11" ht="26.5" customHeight="1" x14ac:dyDescent="0.25">
      <c r="B76" s="62" t="s">
        <v>29</v>
      </c>
      <c r="C76" s="59" t="s">
        <v>42</v>
      </c>
      <c r="D76" s="35" t="s">
        <v>21</v>
      </c>
      <c r="E76" s="60">
        <f>SUM(E24:E25)</f>
        <v>112</v>
      </c>
      <c r="F76" s="4">
        <v>0</v>
      </c>
      <c r="G76" s="4">
        <v>0</v>
      </c>
      <c r="H76" s="7">
        <v>0</v>
      </c>
      <c r="I76" s="57">
        <f t="shared" si="5"/>
        <v>0</v>
      </c>
      <c r="J76" s="44"/>
    </row>
    <row r="77" spans="2:11" ht="26.5" customHeight="1" x14ac:dyDescent="0.25">
      <c r="B77" s="62" t="s">
        <v>32</v>
      </c>
      <c r="C77" s="59" t="s">
        <v>33</v>
      </c>
      <c r="D77" s="35" t="s">
        <v>21</v>
      </c>
      <c r="E77" s="66">
        <v>1</v>
      </c>
      <c r="F77" s="4">
        <v>0</v>
      </c>
      <c r="G77" s="4">
        <v>0</v>
      </c>
      <c r="H77" s="7">
        <v>0</v>
      </c>
      <c r="I77" s="57">
        <f t="shared" si="5"/>
        <v>0</v>
      </c>
      <c r="J77" s="44"/>
    </row>
    <row r="78" spans="2:11" ht="26.5" customHeight="1" x14ac:dyDescent="0.25">
      <c r="B78" s="62" t="s">
        <v>34</v>
      </c>
      <c r="C78" s="59" t="s">
        <v>73</v>
      </c>
      <c r="D78" s="35" t="s">
        <v>21</v>
      </c>
      <c r="E78" s="66">
        <v>1</v>
      </c>
      <c r="F78" s="4">
        <v>0</v>
      </c>
      <c r="G78" s="4">
        <v>0</v>
      </c>
      <c r="H78" s="7">
        <v>0</v>
      </c>
      <c r="I78" s="57">
        <f t="shared" si="5"/>
        <v>0</v>
      </c>
      <c r="J78" s="44"/>
    </row>
    <row r="79" spans="2:11" ht="26.5" customHeight="1" x14ac:dyDescent="0.25">
      <c r="B79" s="62" t="s">
        <v>50</v>
      </c>
      <c r="C79" s="59" t="s">
        <v>74</v>
      </c>
      <c r="D79" s="35" t="s">
        <v>21</v>
      </c>
      <c r="E79" s="66">
        <v>1</v>
      </c>
      <c r="F79" s="4">
        <v>0</v>
      </c>
      <c r="G79" s="4">
        <v>0</v>
      </c>
      <c r="H79" s="7">
        <v>0</v>
      </c>
      <c r="I79" s="57">
        <f t="shared" si="5"/>
        <v>0</v>
      </c>
      <c r="J79" s="44"/>
    </row>
    <row r="80" spans="2:11" ht="26.5" customHeight="1" x14ac:dyDescent="0.25">
      <c r="B80" s="62" t="s">
        <v>52</v>
      </c>
      <c r="C80" s="63" t="s">
        <v>75</v>
      </c>
      <c r="D80" s="41" t="s">
        <v>21</v>
      </c>
      <c r="E80" s="64">
        <v>1</v>
      </c>
      <c r="F80" s="4">
        <v>0</v>
      </c>
      <c r="G80" s="4">
        <v>0</v>
      </c>
      <c r="H80" s="7">
        <v>0</v>
      </c>
      <c r="I80" s="57">
        <f t="shared" si="5"/>
        <v>0</v>
      </c>
      <c r="J80" s="44"/>
    </row>
    <row r="81" spans="2:10" ht="30" customHeight="1" thickBot="1" x14ac:dyDescent="0.3">
      <c r="B81" s="68"/>
      <c r="C81" s="105" t="s">
        <v>37</v>
      </c>
      <c r="D81" s="106"/>
      <c r="E81" s="106"/>
      <c r="F81" s="106"/>
      <c r="G81" s="106"/>
      <c r="H81" s="106"/>
      <c r="I81" s="69"/>
      <c r="J81" s="44"/>
    </row>
    <row r="82" spans="2:10" ht="13.9" customHeight="1" x14ac:dyDescent="0.25">
      <c r="B82" s="46"/>
      <c r="C82" s="47"/>
      <c r="D82" s="48"/>
      <c r="E82" s="46"/>
      <c r="F82" s="49"/>
      <c r="G82" s="49"/>
      <c r="H82" s="50"/>
      <c r="I82" s="51"/>
      <c r="J82" s="44"/>
    </row>
    <row r="83" spans="2:10" ht="15.5" x14ac:dyDescent="0.35">
      <c r="B83" s="74" t="s">
        <v>76</v>
      </c>
      <c r="I83" s="75"/>
    </row>
    <row r="84" spans="2:10" ht="6.65" customHeight="1" x14ac:dyDescent="0.25">
      <c r="B84" s="19"/>
      <c r="I84" s="75"/>
    </row>
    <row r="85" spans="2:10" ht="28.15" customHeight="1" x14ac:dyDescent="0.25">
      <c r="B85" s="107" t="s">
        <v>77</v>
      </c>
      <c r="C85" s="107"/>
      <c r="D85" s="107"/>
      <c r="E85" s="107"/>
      <c r="F85" s="107"/>
      <c r="G85" s="107"/>
      <c r="H85" s="107"/>
      <c r="I85" s="107"/>
    </row>
    <row r="86" spans="2:10" ht="5.5" customHeight="1" thickBot="1" x14ac:dyDescent="0.3">
      <c r="B86" s="76"/>
      <c r="C86" s="76"/>
      <c r="D86" s="76"/>
      <c r="E86" s="76"/>
      <c r="F86" s="76"/>
      <c r="G86" s="76"/>
      <c r="H86" s="76"/>
    </row>
    <row r="87" spans="2:10" ht="18.649999999999999" customHeight="1" x14ac:dyDescent="0.25">
      <c r="B87" s="108" t="s">
        <v>78</v>
      </c>
      <c r="C87" s="109"/>
      <c r="D87" s="109"/>
      <c r="E87" s="109"/>
      <c r="F87" s="77"/>
      <c r="G87" s="1"/>
      <c r="H87" s="78"/>
    </row>
    <row r="88" spans="2:10" ht="18.649999999999999" customHeight="1" thickBot="1" x14ac:dyDescent="0.3">
      <c r="B88" s="110" t="s">
        <v>79</v>
      </c>
      <c r="C88" s="111"/>
      <c r="D88" s="111"/>
      <c r="E88" s="111"/>
      <c r="F88" s="79"/>
      <c r="G88" s="2"/>
      <c r="H88" s="80"/>
    </row>
    <row r="89" spans="2:10" ht="5.5" customHeight="1" x14ac:dyDescent="0.25">
      <c r="B89" s="76"/>
      <c r="C89" s="81"/>
      <c r="D89" s="81"/>
      <c r="E89" s="81"/>
      <c r="F89" s="81"/>
      <c r="G89" s="80"/>
      <c r="H89" s="80"/>
    </row>
    <row r="90" spans="2:10" ht="13.15" customHeight="1" x14ac:dyDescent="0.25">
      <c r="B90" s="112" t="s">
        <v>80</v>
      </c>
      <c r="C90" s="112"/>
      <c r="D90" s="112"/>
      <c r="E90" s="112"/>
      <c r="F90" s="112"/>
      <c r="G90" s="112"/>
      <c r="H90" s="112"/>
      <c r="I90" s="112"/>
    </row>
    <row r="91" spans="2:10" x14ac:dyDescent="0.25">
      <c r="B91" s="76"/>
      <c r="C91" s="76"/>
      <c r="D91" s="76"/>
      <c r="E91" s="76"/>
      <c r="F91" s="76"/>
      <c r="G91" s="76"/>
      <c r="H91" s="76"/>
      <c r="I91" s="76"/>
    </row>
    <row r="92" spans="2:10" ht="15.5" x14ac:dyDescent="0.35">
      <c r="B92" s="74" t="s">
        <v>81</v>
      </c>
      <c r="C92" s="76"/>
      <c r="D92" s="76"/>
      <c r="E92" s="76"/>
      <c r="F92" s="76"/>
      <c r="G92" s="76"/>
      <c r="H92" s="76"/>
      <c r="I92" s="76"/>
    </row>
    <row r="93" spans="2:10" ht="12.65" customHeight="1" thickBot="1" x14ac:dyDescent="0.3">
      <c r="B93" s="19"/>
      <c r="I93" s="75"/>
    </row>
    <row r="94" spans="2:10" ht="27" customHeight="1" x14ac:dyDescent="0.25">
      <c r="B94" s="113" t="s">
        <v>82</v>
      </c>
      <c r="C94" s="114"/>
      <c r="D94" s="114"/>
      <c r="E94" s="114"/>
      <c r="F94" s="114"/>
      <c r="G94" s="114"/>
      <c r="H94" s="82"/>
      <c r="I94" s="83">
        <f>SUM(I13:I14,I18:I28,I32:I36,I40:I54,I58:I65,I69,I73:I80)</f>
        <v>0</v>
      </c>
    </row>
    <row r="95" spans="2:10" ht="23.5" customHeight="1" thickBot="1" x14ac:dyDescent="0.3">
      <c r="B95" s="97" t="s">
        <v>83</v>
      </c>
      <c r="C95" s="98"/>
      <c r="D95" s="98"/>
      <c r="E95" s="98"/>
      <c r="F95" s="98"/>
      <c r="G95" s="98"/>
      <c r="H95" s="84"/>
      <c r="I95" s="85">
        <f>ROUND(I94*G87,2)</f>
        <v>0</v>
      </c>
    </row>
    <row r="96" spans="2:10" ht="10.15" customHeight="1" thickBot="1" x14ac:dyDescent="0.3">
      <c r="B96" s="99"/>
      <c r="C96" s="100"/>
      <c r="D96" s="100"/>
      <c r="E96" s="100"/>
      <c r="F96" s="100"/>
      <c r="G96" s="100"/>
      <c r="H96" s="100"/>
      <c r="I96" s="101"/>
    </row>
    <row r="97" spans="2:12" ht="22.9" customHeight="1" thickBot="1" x14ac:dyDescent="0.3">
      <c r="B97" s="102" t="s">
        <v>84</v>
      </c>
      <c r="C97" s="103"/>
      <c r="D97" s="103"/>
      <c r="E97" s="103"/>
      <c r="F97" s="103"/>
      <c r="G97" s="103"/>
      <c r="H97" s="86"/>
      <c r="I97" s="87">
        <f>ROUND(I94-I95,2)</f>
        <v>0</v>
      </c>
    </row>
    <row r="98" spans="2:12" ht="15.5" x14ac:dyDescent="0.25">
      <c r="B98" s="19"/>
    </row>
    <row r="99" spans="2:12" ht="35.65" customHeight="1" x14ac:dyDescent="0.25">
      <c r="B99" s="104" t="s">
        <v>96</v>
      </c>
      <c r="C99" s="104"/>
      <c r="D99" s="104"/>
      <c r="E99" s="104"/>
      <c r="F99" s="104"/>
      <c r="G99" s="104"/>
      <c r="H99" s="104"/>
      <c r="I99" s="104"/>
      <c r="J99" s="88"/>
      <c r="K99" s="88"/>
      <c r="L99" s="88"/>
    </row>
  </sheetData>
  <sheetProtection algorithmName="SHA-512" hashValue="9aKRc+G/NXOzfQkFDiOrnbTPn/q3MHC7xf5qh9bmiLpHhpnvl4zmp0xVA60fYhRNhwVIp8BrhjOltk1NcLP92Q==" saltValue="whnLkYHqrFGf0pMj696HUA==" spinCount="100000" sheet="1" objects="1" scenarios="1"/>
  <mergeCells count="29">
    <mergeCell ref="G2:I2"/>
    <mergeCell ref="B5:I5"/>
    <mergeCell ref="B6:I6"/>
    <mergeCell ref="B7:I7"/>
    <mergeCell ref="E8:E9"/>
    <mergeCell ref="G8:G9"/>
    <mergeCell ref="C72:I72"/>
    <mergeCell ref="C12:I12"/>
    <mergeCell ref="C15:I15"/>
    <mergeCell ref="C17:I17"/>
    <mergeCell ref="C31:I31"/>
    <mergeCell ref="C37:H37"/>
    <mergeCell ref="C39:I39"/>
    <mergeCell ref="C55:H55"/>
    <mergeCell ref="C57:I57"/>
    <mergeCell ref="C66:H66"/>
    <mergeCell ref="C68:I68"/>
    <mergeCell ref="C70:H70"/>
    <mergeCell ref="C29:I29"/>
    <mergeCell ref="B95:G95"/>
    <mergeCell ref="B96:I96"/>
    <mergeCell ref="B97:G97"/>
    <mergeCell ref="B99:I99"/>
    <mergeCell ref="C81:H81"/>
    <mergeCell ref="B85:I85"/>
    <mergeCell ref="B87:E87"/>
    <mergeCell ref="B88:E88"/>
    <mergeCell ref="B90:I90"/>
    <mergeCell ref="B94:G94"/>
  </mergeCells>
  <dataValidations disablePrompts="1" count="1">
    <dataValidation type="custom" allowBlank="1" showInputMessage="1" showErrorMessage="1" errorTitle="Achtung" error="Skontofristen unter 14 Tagen können nicht berücksichtigt werden." sqref="G88:H88" xr:uid="{21C6E33D-AFF5-457D-8B0F-B528773DC841}">
      <formula1>G88&gt;13.9</formula1>
    </dataValidation>
  </dataValidations>
  <pageMargins left="0.39370078740157483" right="0.19685039370078741" top="0.59055118110236227" bottom="0.51181102362204722" header="0.31496062992125984" footer="0.31496062992125984"/>
  <pageSetup paperSize="9" scale="59" fitToHeight="3" orientation="portrait" r:id="rId1"/>
  <headerFooter>
    <oddFooter>&amp;L25-08828&amp;CBriefdienstleistungen V</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6A28-C987-4E92-8C30-3E198DC14BDA}">
  <sheetPr>
    <tabColor theme="7" tint="0.39997558519241921"/>
    <pageSetUpPr fitToPage="1"/>
  </sheetPr>
  <dimension ref="B1:L99"/>
  <sheetViews>
    <sheetView showGridLines="0" zoomScale="85" zoomScaleNormal="85" workbookViewId="0">
      <selection activeCell="E26" sqref="E26"/>
    </sheetView>
  </sheetViews>
  <sheetFormatPr baseColWidth="10" defaultColWidth="11.453125" defaultRowHeight="12.5" outlineLevelRow="1" x14ac:dyDescent="0.25"/>
  <cols>
    <col min="1" max="1" width="3.7265625" style="14" customWidth="1"/>
    <col min="2" max="2" width="5.7265625" style="14" customWidth="1"/>
    <col min="3" max="3" width="56.54296875" style="14" customWidth="1"/>
    <col min="4" max="4" width="12.54296875" style="14" customWidth="1"/>
    <col min="5" max="5" width="14.26953125" style="14" customWidth="1"/>
    <col min="6" max="7" width="19.7265625" style="14" customWidth="1"/>
    <col min="8" max="8" width="17.81640625" style="14" customWidth="1"/>
    <col min="9" max="9" width="21.7265625" style="14" customWidth="1"/>
    <col min="10" max="10" width="34.26953125" style="14" customWidth="1"/>
    <col min="11" max="16384" width="11.453125" style="14"/>
  </cols>
  <sheetData>
    <row r="1" spans="2:11" ht="12" customHeight="1" x14ac:dyDescent="0.3">
      <c r="B1" s="89" t="s">
        <v>93</v>
      </c>
      <c r="C1" s="90"/>
    </row>
    <row r="2" spans="2:11" ht="31.15" customHeight="1" x14ac:dyDescent="0.5">
      <c r="B2" s="15" t="s">
        <v>85</v>
      </c>
      <c r="E2" s="16" t="s">
        <v>1</v>
      </c>
      <c r="F2" s="16"/>
      <c r="G2" s="125"/>
      <c r="H2" s="126"/>
      <c r="I2" s="127"/>
    </row>
    <row r="3" spans="2:11" ht="12.65" customHeight="1" x14ac:dyDescent="0.5">
      <c r="B3" s="15"/>
    </row>
    <row r="4" spans="2:11" ht="15.5" x14ac:dyDescent="0.35">
      <c r="B4" s="17" t="s">
        <v>2</v>
      </c>
    </row>
    <row r="5" spans="2:11" ht="157.9" customHeight="1" outlineLevel="1" x14ac:dyDescent="0.25">
      <c r="B5" s="128" t="s">
        <v>89</v>
      </c>
      <c r="C5" s="128"/>
      <c r="D5" s="128"/>
      <c r="E5" s="128"/>
      <c r="F5" s="128"/>
      <c r="G5" s="128"/>
      <c r="H5" s="128"/>
      <c r="I5" s="128"/>
      <c r="J5" s="18"/>
    </row>
    <row r="6" spans="2:11" ht="80.5" customHeight="1" outlineLevel="1" x14ac:dyDescent="0.25">
      <c r="B6" s="129" t="s">
        <v>3</v>
      </c>
      <c r="C6" s="129"/>
      <c r="D6" s="129"/>
      <c r="E6" s="129"/>
      <c r="F6" s="129"/>
      <c r="G6" s="129"/>
      <c r="H6" s="129"/>
      <c r="I6" s="129"/>
      <c r="J6" s="18"/>
    </row>
    <row r="7" spans="2:11" ht="53.5" customHeight="1" outlineLevel="1" x14ac:dyDescent="0.25">
      <c r="B7" s="128" t="s">
        <v>94</v>
      </c>
      <c r="C7" s="128"/>
      <c r="D7" s="128"/>
      <c r="E7" s="128"/>
      <c r="F7" s="128"/>
      <c r="G7" s="128"/>
      <c r="H7" s="128"/>
      <c r="I7" s="128"/>
      <c r="J7" s="18"/>
    </row>
    <row r="8" spans="2:11" ht="22.15" customHeight="1" x14ac:dyDescent="0.25">
      <c r="B8" s="19" t="s">
        <v>4</v>
      </c>
      <c r="E8" s="130"/>
      <c r="F8" s="20"/>
      <c r="G8" s="130"/>
      <c r="H8" s="20"/>
    </row>
    <row r="9" spans="2:11" ht="5.5" customHeight="1" thickBot="1" x14ac:dyDescent="0.3">
      <c r="B9" s="19"/>
      <c r="E9" s="131"/>
      <c r="F9" s="21"/>
      <c r="G9" s="131"/>
      <c r="H9" s="20"/>
    </row>
    <row r="10" spans="2:11" s="27" customFormat="1" ht="57" customHeight="1" thickBot="1" x14ac:dyDescent="0.3">
      <c r="B10" s="22" t="s">
        <v>5</v>
      </c>
      <c r="C10" s="23" t="s">
        <v>6</v>
      </c>
      <c r="D10" s="24" t="s">
        <v>7</v>
      </c>
      <c r="E10" s="24" t="s">
        <v>8</v>
      </c>
      <c r="F10" s="24" t="s">
        <v>95</v>
      </c>
      <c r="G10" s="24" t="s">
        <v>92</v>
      </c>
      <c r="H10" s="25" t="s">
        <v>9</v>
      </c>
      <c r="I10" s="26" t="s">
        <v>10</v>
      </c>
    </row>
    <row r="11" spans="2:11" s="27" customFormat="1" ht="10.9" customHeight="1" thickBot="1" x14ac:dyDescent="0.3">
      <c r="B11" s="28"/>
      <c r="C11" s="29"/>
      <c r="D11" s="30"/>
      <c r="E11" s="30"/>
      <c r="F11" s="30"/>
      <c r="G11" s="30"/>
      <c r="H11" s="30"/>
      <c r="I11" s="31"/>
    </row>
    <row r="12" spans="2:11" s="27" customFormat="1" ht="23.5" customHeight="1" x14ac:dyDescent="0.25">
      <c r="B12" s="32">
        <v>1</v>
      </c>
      <c r="C12" s="117" t="s">
        <v>11</v>
      </c>
      <c r="D12" s="117"/>
      <c r="E12" s="117"/>
      <c r="F12" s="117"/>
      <c r="G12" s="117"/>
      <c r="H12" s="117"/>
      <c r="I12" s="118"/>
    </row>
    <row r="13" spans="2:11" ht="33" customHeight="1" x14ac:dyDescent="0.3">
      <c r="B13" s="33" t="s">
        <v>19</v>
      </c>
      <c r="C13" s="91" t="s">
        <v>86</v>
      </c>
      <c r="D13" s="35" t="s">
        <v>14</v>
      </c>
      <c r="E13" s="36">
        <v>250</v>
      </c>
      <c r="F13" s="3">
        <v>0</v>
      </c>
      <c r="G13" s="3">
        <v>0</v>
      </c>
      <c r="H13" s="6">
        <v>0</v>
      </c>
      <c r="I13" s="37">
        <f>(E13*ROUND(F13,2)*2)+(E13*ROUND(G13,2)*2)</f>
        <v>0</v>
      </c>
      <c r="K13" s="38"/>
    </row>
    <row r="14" spans="2:11" ht="33" customHeight="1" x14ac:dyDescent="0.3">
      <c r="B14" s="39" t="s">
        <v>23</v>
      </c>
      <c r="C14" s="40" t="s">
        <v>87</v>
      </c>
      <c r="D14" s="41" t="s">
        <v>14</v>
      </c>
      <c r="E14" s="42">
        <v>250</v>
      </c>
      <c r="F14" s="4">
        <v>0</v>
      </c>
      <c r="G14" s="4">
        <v>0</v>
      </c>
      <c r="H14" s="7">
        <v>0</v>
      </c>
      <c r="I14" s="43">
        <f>(E14*ROUND(F14,2)*2)+(E14*ROUND(G14,2)*2)</f>
        <v>0</v>
      </c>
      <c r="K14" s="38"/>
    </row>
    <row r="15" spans="2:11" ht="40.15" customHeight="1" thickBot="1" x14ac:dyDescent="0.3">
      <c r="B15" s="45"/>
      <c r="C15" s="119" t="s">
        <v>17</v>
      </c>
      <c r="D15" s="120"/>
      <c r="E15" s="120"/>
      <c r="F15" s="120"/>
      <c r="G15" s="120"/>
      <c r="H15" s="120"/>
      <c r="I15" s="121"/>
      <c r="J15" s="44"/>
    </row>
    <row r="16" spans="2:11" ht="10.9" customHeight="1" thickBot="1" x14ac:dyDescent="0.3">
      <c r="B16" s="46"/>
      <c r="C16" s="47"/>
      <c r="D16" s="48"/>
      <c r="E16" s="46"/>
      <c r="F16" s="49"/>
      <c r="G16" s="49"/>
      <c r="H16" s="50"/>
      <c r="I16" s="51"/>
      <c r="J16" s="44"/>
    </row>
    <row r="17" spans="2:10" ht="23.5" customHeight="1" x14ac:dyDescent="0.25">
      <c r="B17" s="52">
        <v>2</v>
      </c>
      <c r="C17" s="115" t="s">
        <v>18</v>
      </c>
      <c r="D17" s="115"/>
      <c r="E17" s="115"/>
      <c r="F17" s="115"/>
      <c r="G17" s="115"/>
      <c r="H17" s="115"/>
      <c r="I17" s="116"/>
      <c r="J17" s="44"/>
    </row>
    <row r="18" spans="2:10" ht="26.5" customHeight="1" x14ac:dyDescent="0.25">
      <c r="B18" s="53" t="s">
        <v>19</v>
      </c>
      <c r="C18" s="54" t="s">
        <v>20</v>
      </c>
      <c r="D18" s="55" t="s">
        <v>21</v>
      </c>
      <c r="E18" s="56">
        <v>3323</v>
      </c>
      <c r="F18" s="5">
        <v>0</v>
      </c>
      <c r="G18" s="5">
        <v>0</v>
      </c>
      <c r="H18" s="8">
        <v>0</v>
      </c>
      <c r="I18" s="57">
        <f>(E18*ROUND(F18,2)*2)+(E18*ROUND(G18,2)*2)</f>
        <v>0</v>
      </c>
      <c r="J18" s="44"/>
    </row>
    <row r="19" spans="2:10" ht="26.5" customHeight="1" x14ac:dyDescent="0.25">
      <c r="B19" s="58"/>
      <c r="C19" s="54" t="s">
        <v>22</v>
      </c>
      <c r="D19" s="55" t="s">
        <v>21</v>
      </c>
      <c r="E19" s="56">
        <v>369</v>
      </c>
      <c r="F19" s="9">
        <v>0</v>
      </c>
      <c r="G19" s="9">
        <v>0</v>
      </c>
      <c r="H19" s="10">
        <v>0</v>
      </c>
      <c r="I19" s="92">
        <f>(E19*ROUND(F19,2)*2)+(E19*ROUND(G19,2)*2)</f>
        <v>0</v>
      </c>
      <c r="J19" s="44"/>
    </row>
    <row r="20" spans="2:10" ht="26.5" customHeight="1" x14ac:dyDescent="0.25">
      <c r="B20" s="53" t="s">
        <v>23</v>
      </c>
      <c r="C20" s="59" t="s">
        <v>24</v>
      </c>
      <c r="D20" s="35" t="s">
        <v>21</v>
      </c>
      <c r="E20" s="60">
        <v>1109</v>
      </c>
      <c r="F20" s="4">
        <v>0</v>
      </c>
      <c r="G20" s="4">
        <v>0</v>
      </c>
      <c r="H20" s="7">
        <v>0</v>
      </c>
      <c r="I20" s="43">
        <f>(E20*ROUND(F20,2)*2)+(E20*ROUND(G20,2)*2)</f>
        <v>0</v>
      </c>
      <c r="J20" s="44"/>
    </row>
    <row r="21" spans="2:10" ht="26.5" customHeight="1" x14ac:dyDescent="0.25">
      <c r="B21" s="58"/>
      <c r="C21" s="59" t="s">
        <v>25</v>
      </c>
      <c r="D21" s="55" t="s">
        <v>21</v>
      </c>
      <c r="E21" s="60">
        <v>123</v>
      </c>
      <c r="F21" s="4">
        <v>0</v>
      </c>
      <c r="G21" s="4">
        <v>0</v>
      </c>
      <c r="H21" s="7">
        <v>0</v>
      </c>
      <c r="I21" s="43">
        <f>(E21*ROUND(F21,2)*2)+(E21*ROUND(G21,2)*2)</f>
        <v>0</v>
      </c>
      <c r="J21" s="44"/>
    </row>
    <row r="22" spans="2:10" ht="26.5" customHeight="1" x14ac:dyDescent="0.25">
      <c r="B22" s="53" t="s">
        <v>26</v>
      </c>
      <c r="C22" s="59" t="s">
        <v>27</v>
      </c>
      <c r="D22" s="35" t="s">
        <v>21</v>
      </c>
      <c r="E22" s="60">
        <v>1098</v>
      </c>
      <c r="F22" s="4">
        <v>0</v>
      </c>
      <c r="G22" s="4">
        <v>0</v>
      </c>
      <c r="H22" s="7">
        <v>0</v>
      </c>
      <c r="I22" s="43">
        <f t="shared" ref="I22:I27" si="0">(E22*ROUND(F22,2)*2)+(E22*ROUND(G22,2)*2)</f>
        <v>0</v>
      </c>
      <c r="J22" s="44"/>
    </row>
    <row r="23" spans="2:10" ht="26.5" customHeight="1" x14ac:dyDescent="0.25">
      <c r="B23" s="58"/>
      <c r="C23" s="59" t="s">
        <v>28</v>
      </c>
      <c r="D23" s="55" t="s">
        <v>21</v>
      </c>
      <c r="E23" s="60">
        <v>122</v>
      </c>
      <c r="F23" s="4">
        <v>0</v>
      </c>
      <c r="G23" s="4">
        <v>0</v>
      </c>
      <c r="H23" s="7">
        <v>0</v>
      </c>
      <c r="I23" s="43">
        <f>(E23*ROUND(F23,2)*2)+(E23*ROUND(G23,2)*2)</f>
        <v>0</v>
      </c>
      <c r="J23" s="44"/>
    </row>
    <row r="24" spans="2:10" ht="26.5" customHeight="1" x14ac:dyDescent="0.25">
      <c r="B24" s="53" t="s">
        <v>29</v>
      </c>
      <c r="C24" s="59" t="s">
        <v>30</v>
      </c>
      <c r="D24" s="35" t="s">
        <v>21</v>
      </c>
      <c r="E24" s="60">
        <v>14</v>
      </c>
      <c r="F24" s="4">
        <v>0</v>
      </c>
      <c r="G24" s="4">
        <v>0</v>
      </c>
      <c r="H24" s="7">
        <v>0</v>
      </c>
      <c r="I24" s="43">
        <f t="shared" si="0"/>
        <v>0</v>
      </c>
      <c r="J24" s="93"/>
    </row>
    <row r="25" spans="2:10" ht="26.5" customHeight="1" x14ac:dyDescent="0.25">
      <c r="B25" s="58"/>
      <c r="C25" s="59" t="s">
        <v>31</v>
      </c>
      <c r="D25" s="55" t="s">
        <v>21</v>
      </c>
      <c r="E25" s="60">
        <v>2</v>
      </c>
      <c r="F25" s="4">
        <v>0</v>
      </c>
      <c r="G25" s="4">
        <v>0</v>
      </c>
      <c r="H25" s="7">
        <v>0</v>
      </c>
      <c r="I25" s="43">
        <f>(E25*ROUND(F25,2)*2)+(E25*ROUND(G25,2)*2)</f>
        <v>0</v>
      </c>
      <c r="J25" s="44"/>
    </row>
    <row r="26" spans="2:10" ht="26.5" customHeight="1" x14ac:dyDescent="0.25">
      <c r="B26" s="62" t="s">
        <v>32</v>
      </c>
      <c r="C26" s="59" t="s">
        <v>33</v>
      </c>
      <c r="D26" s="35" t="s">
        <v>21</v>
      </c>
      <c r="E26" s="60">
        <v>16</v>
      </c>
      <c r="F26" s="4">
        <v>0</v>
      </c>
      <c r="G26" s="4">
        <v>0</v>
      </c>
      <c r="H26" s="7">
        <v>0</v>
      </c>
      <c r="I26" s="43">
        <f t="shared" si="0"/>
        <v>0</v>
      </c>
      <c r="J26" s="44"/>
    </row>
    <row r="27" spans="2:10" ht="26.5" customHeight="1" x14ac:dyDescent="0.25">
      <c r="B27" s="53" t="s">
        <v>34</v>
      </c>
      <c r="C27" s="63" t="s">
        <v>35</v>
      </c>
      <c r="D27" s="35" t="s">
        <v>21</v>
      </c>
      <c r="E27" s="64">
        <v>1</v>
      </c>
      <c r="F27" s="4">
        <v>0</v>
      </c>
      <c r="G27" s="4">
        <v>0</v>
      </c>
      <c r="H27" s="7">
        <v>0</v>
      </c>
      <c r="I27" s="43">
        <f t="shared" si="0"/>
        <v>0</v>
      </c>
      <c r="J27" s="44"/>
    </row>
    <row r="28" spans="2:10" ht="26.5" customHeight="1" x14ac:dyDescent="0.25">
      <c r="B28" s="58"/>
      <c r="C28" s="63" t="s">
        <v>36</v>
      </c>
      <c r="D28" s="55" t="s">
        <v>21</v>
      </c>
      <c r="E28" s="94">
        <v>1</v>
      </c>
      <c r="F28" s="3">
        <v>0</v>
      </c>
      <c r="G28" s="3">
        <v>0</v>
      </c>
      <c r="H28" s="11">
        <v>0</v>
      </c>
      <c r="I28" s="95">
        <f>(E28*ROUND(F28,2)*2)+(E28*ROUND(G28,2)*2)</f>
        <v>0</v>
      </c>
      <c r="J28" s="44"/>
    </row>
    <row r="29" spans="2:10" ht="28.9" customHeight="1" thickBot="1" x14ac:dyDescent="0.3">
      <c r="B29" s="68"/>
      <c r="C29" s="105" t="s">
        <v>37</v>
      </c>
      <c r="D29" s="106"/>
      <c r="E29" s="106"/>
      <c r="F29" s="106"/>
      <c r="G29" s="106"/>
      <c r="H29" s="106"/>
      <c r="I29" s="69"/>
      <c r="J29" s="44"/>
    </row>
    <row r="30" spans="2:10" ht="10.9" customHeight="1" thickBot="1" x14ac:dyDescent="0.3">
      <c r="B30" s="46"/>
      <c r="C30" s="47"/>
      <c r="D30" s="48"/>
      <c r="E30" s="46"/>
      <c r="F30" s="49"/>
      <c r="G30" s="49"/>
      <c r="H30" s="50"/>
      <c r="I30" s="51"/>
      <c r="J30" s="44"/>
    </row>
    <row r="31" spans="2:10" ht="23.5" customHeight="1" x14ac:dyDescent="0.25">
      <c r="B31" s="52">
        <v>3</v>
      </c>
      <c r="C31" s="115" t="s">
        <v>38</v>
      </c>
      <c r="D31" s="115"/>
      <c r="E31" s="115"/>
      <c r="F31" s="115"/>
      <c r="G31" s="115"/>
      <c r="H31" s="115"/>
      <c r="I31" s="116"/>
      <c r="J31" s="44"/>
    </row>
    <row r="32" spans="2:10" ht="26.5" customHeight="1" x14ac:dyDescent="0.25">
      <c r="B32" s="58" t="s">
        <v>19</v>
      </c>
      <c r="C32" s="54" t="s">
        <v>39</v>
      </c>
      <c r="D32" s="55" t="s">
        <v>21</v>
      </c>
      <c r="E32" s="56">
        <v>84</v>
      </c>
      <c r="F32" s="5">
        <v>0</v>
      </c>
      <c r="G32" s="5">
        <v>0</v>
      </c>
      <c r="H32" s="8">
        <v>0</v>
      </c>
      <c r="I32" s="57">
        <f>(E32*ROUND(F32,2)*2)+(E32*ROUND(G32,2)*2)</f>
        <v>0</v>
      </c>
      <c r="J32" s="44"/>
    </row>
    <row r="33" spans="2:10" ht="26.5" customHeight="1" x14ac:dyDescent="0.25">
      <c r="B33" s="62" t="s">
        <v>23</v>
      </c>
      <c r="C33" s="59" t="s">
        <v>40</v>
      </c>
      <c r="D33" s="35" t="s">
        <v>21</v>
      </c>
      <c r="E33" s="60">
        <v>44</v>
      </c>
      <c r="F33" s="4">
        <v>0</v>
      </c>
      <c r="G33" s="4">
        <v>0</v>
      </c>
      <c r="H33" s="7">
        <v>0</v>
      </c>
      <c r="I33" s="43">
        <f>(E33*ROUND(F33,2)*2)+(E33*ROUND(G33,2)*2)</f>
        <v>0</v>
      </c>
      <c r="J33" s="44"/>
    </row>
    <row r="34" spans="2:10" ht="26.5" customHeight="1" x14ac:dyDescent="0.25">
      <c r="B34" s="62" t="s">
        <v>26</v>
      </c>
      <c r="C34" s="59" t="s">
        <v>41</v>
      </c>
      <c r="D34" s="35" t="s">
        <v>21</v>
      </c>
      <c r="E34" s="60">
        <v>60</v>
      </c>
      <c r="F34" s="4">
        <v>0</v>
      </c>
      <c r="G34" s="4">
        <v>0</v>
      </c>
      <c r="H34" s="7">
        <v>0</v>
      </c>
      <c r="I34" s="43">
        <f t="shared" ref="I34:I36" si="1">(E34*ROUND(F34,2)*2)+(E34*ROUND(G34,2)*2)</f>
        <v>0</v>
      </c>
      <c r="J34" s="44"/>
    </row>
    <row r="35" spans="2:10" ht="26.5" customHeight="1" x14ac:dyDescent="0.25">
      <c r="B35" s="62" t="s">
        <v>29</v>
      </c>
      <c r="C35" s="59" t="s">
        <v>42</v>
      </c>
      <c r="D35" s="35" t="s">
        <v>21</v>
      </c>
      <c r="E35" s="66">
        <v>1</v>
      </c>
      <c r="F35" s="4">
        <v>0</v>
      </c>
      <c r="G35" s="4">
        <v>0</v>
      </c>
      <c r="H35" s="7">
        <v>0</v>
      </c>
      <c r="I35" s="43">
        <f t="shared" si="1"/>
        <v>0</v>
      </c>
      <c r="J35" s="44"/>
    </row>
    <row r="36" spans="2:10" ht="26.5" customHeight="1" x14ac:dyDescent="0.25">
      <c r="B36" s="62" t="s">
        <v>32</v>
      </c>
      <c r="C36" s="59" t="s">
        <v>33</v>
      </c>
      <c r="D36" s="35" t="s">
        <v>21</v>
      </c>
      <c r="E36" s="66">
        <v>1</v>
      </c>
      <c r="F36" s="4">
        <v>0</v>
      </c>
      <c r="G36" s="4">
        <v>0</v>
      </c>
      <c r="H36" s="7">
        <v>0</v>
      </c>
      <c r="I36" s="43">
        <f t="shared" si="1"/>
        <v>0</v>
      </c>
      <c r="J36" s="44"/>
    </row>
    <row r="37" spans="2:10" ht="33.65" customHeight="1" thickBot="1" x14ac:dyDescent="0.3">
      <c r="B37" s="68"/>
      <c r="C37" s="105" t="s">
        <v>37</v>
      </c>
      <c r="D37" s="106"/>
      <c r="E37" s="106"/>
      <c r="F37" s="106"/>
      <c r="G37" s="106"/>
      <c r="H37" s="106"/>
      <c r="I37" s="69"/>
      <c r="J37" s="44"/>
    </row>
    <row r="38" spans="2:10" ht="10.9" customHeight="1" thickBot="1" x14ac:dyDescent="0.3">
      <c r="B38" s="46"/>
      <c r="C38" s="47"/>
      <c r="D38" s="48"/>
      <c r="E38" s="46"/>
      <c r="F38" s="49"/>
      <c r="G38" s="49"/>
      <c r="H38" s="50"/>
      <c r="I38" s="51"/>
      <c r="J38" s="44"/>
    </row>
    <row r="39" spans="2:10" ht="23.5" customHeight="1" x14ac:dyDescent="0.25">
      <c r="B39" s="52">
        <v>4</v>
      </c>
      <c r="C39" s="115" t="s">
        <v>43</v>
      </c>
      <c r="D39" s="115"/>
      <c r="E39" s="115"/>
      <c r="F39" s="115"/>
      <c r="G39" s="115"/>
      <c r="H39" s="115"/>
      <c r="I39" s="116"/>
      <c r="J39" s="44"/>
    </row>
    <row r="40" spans="2:10" ht="26.5" customHeight="1" x14ac:dyDescent="0.25">
      <c r="B40" s="58" t="s">
        <v>19</v>
      </c>
      <c r="C40" s="70" t="s">
        <v>44</v>
      </c>
      <c r="D40" s="55" t="s">
        <v>21</v>
      </c>
      <c r="E40" s="56">
        <v>1</v>
      </c>
      <c r="F40" s="5">
        <v>0</v>
      </c>
      <c r="G40" s="5">
        <v>0</v>
      </c>
      <c r="H40" s="8">
        <v>0</v>
      </c>
      <c r="I40" s="57">
        <f>(E40*ROUND(F40,2)*2)+(E40*ROUND(G40,2)*2)</f>
        <v>0</v>
      </c>
      <c r="J40" s="44"/>
    </row>
    <row r="41" spans="2:10" ht="26.5" customHeight="1" x14ac:dyDescent="0.25">
      <c r="B41" s="58" t="s">
        <v>23</v>
      </c>
      <c r="C41" s="70" t="s">
        <v>45</v>
      </c>
      <c r="D41" s="55" t="s">
        <v>21</v>
      </c>
      <c r="E41" s="60">
        <v>1</v>
      </c>
      <c r="F41" s="5">
        <v>0</v>
      </c>
      <c r="G41" s="5">
        <v>0</v>
      </c>
      <c r="H41" s="8">
        <v>0</v>
      </c>
      <c r="I41" s="57">
        <f t="shared" ref="I41:I54" si="2">(E41*ROUND(F41,2)*2)+(E41*ROUND(G41,2)*2)</f>
        <v>0</v>
      </c>
      <c r="J41" s="44"/>
    </row>
    <row r="42" spans="2:10" ht="26.5" customHeight="1" x14ac:dyDescent="0.25">
      <c r="B42" s="58" t="s">
        <v>26</v>
      </c>
      <c r="C42" s="70" t="s">
        <v>46</v>
      </c>
      <c r="D42" s="55" t="s">
        <v>21</v>
      </c>
      <c r="E42" s="60">
        <v>1</v>
      </c>
      <c r="F42" s="5">
        <v>0</v>
      </c>
      <c r="G42" s="5">
        <v>0</v>
      </c>
      <c r="H42" s="8">
        <v>0</v>
      </c>
      <c r="I42" s="57">
        <f t="shared" si="2"/>
        <v>0</v>
      </c>
      <c r="J42" s="44"/>
    </row>
    <row r="43" spans="2:10" ht="26.5" customHeight="1" x14ac:dyDescent="0.25">
      <c r="B43" s="58" t="s">
        <v>29</v>
      </c>
      <c r="C43" s="70" t="s">
        <v>47</v>
      </c>
      <c r="D43" s="55" t="s">
        <v>21</v>
      </c>
      <c r="E43" s="60">
        <v>1</v>
      </c>
      <c r="F43" s="5">
        <v>0</v>
      </c>
      <c r="G43" s="5">
        <v>0</v>
      </c>
      <c r="H43" s="8">
        <v>0</v>
      </c>
      <c r="I43" s="57">
        <f t="shared" si="2"/>
        <v>0</v>
      </c>
      <c r="J43" s="44"/>
    </row>
    <row r="44" spans="2:10" ht="26.5" customHeight="1" x14ac:dyDescent="0.25">
      <c r="B44" s="58" t="s">
        <v>32</v>
      </c>
      <c r="C44" s="70" t="s">
        <v>48</v>
      </c>
      <c r="D44" s="55" t="s">
        <v>21</v>
      </c>
      <c r="E44" s="60">
        <v>1</v>
      </c>
      <c r="F44" s="5">
        <v>0</v>
      </c>
      <c r="G44" s="5">
        <v>0</v>
      </c>
      <c r="H44" s="8">
        <v>0</v>
      </c>
      <c r="I44" s="57">
        <f t="shared" si="2"/>
        <v>0</v>
      </c>
      <c r="J44" s="44"/>
    </row>
    <row r="45" spans="2:10" ht="26.5" customHeight="1" x14ac:dyDescent="0.25">
      <c r="B45" s="58" t="s">
        <v>34</v>
      </c>
      <c r="C45" s="70" t="s">
        <v>49</v>
      </c>
      <c r="D45" s="55" t="s">
        <v>21</v>
      </c>
      <c r="E45" s="60">
        <v>1</v>
      </c>
      <c r="F45" s="5">
        <v>0</v>
      </c>
      <c r="G45" s="5">
        <v>0</v>
      </c>
      <c r="H45" s="8">
        <v>0</v>
      </c>
      <c r="I45" s="57">
        <f t="shared" si="2"/>
        <v>0</v>
      </c>
      <c r="J45" s="44"/>
    </row>
    <row r="46" spans="2:10" ht="26.5" customHeight="1" x14ac:dyDescent="0.25">
      <c r="B46" s="58" t="s">
        <v>50</v>
      </c>
      <c r="C46" s="70" t="s">
        <v>51</v>
      </c>
      <c r="D46" s="55" t="s">
        <v>21</v>
      </c>
      <c r="E46" s="60">
        <v>1</v>
      </c>
      <c r="F46" s="5">
        <v>0</v>
      </c>
      <c r="G46" s="5">
        <v>0</v>
      </c>
      <c r="H46" s="8">
        <v>0</v>
      </c>
      <c r="I46" s="57">
        <f t="shared" si="2"/>
        <v>0</v>
      </c>
      <c r="J46" s="44"/>
    </row>
    <row r="47" spans="2:10" ht="26.5" customHeight="1" x14ac:dyDescent="0.25">
      <c r="B47" s="58" t="s">
        <v>52</v>
      </c>
      <c r="C47" s="70" t="s">
        <v>53</v>
      </c>
      <c r="D47" s="55" t="s">
        <v>21</v>
      </c>
      <c r="E47" s="60">
        <v>1</v>
      </c>
      <c r="F47" s="5">
        <v>0</v>
      </c>
      <c r="G47" s="5">
        <v>0</v>
      </c>
      <c r="H47" s="8">
        <v>0</v>
      </c>
      <c r="I47" s="57">
        <f t="shared" si="2"/>
        <v>0</v>
      </c>
      <c r="J47" s="44"/>
    </row>
    <row r="48" spans="2:10" ht="26.5" customHeight="1" x14ac:dyDescent="0.25">
      <c r="B48" s="58" t="s">
        <v>54</v>
      </c>
      <c r="C48" s="70" t="s">
        <v>55</v>
      </c>
      <c r="D48" s="55" t="s">
        <v>21</v>
      </c>
      <c r="E48" s="60">
        <v>1</v>
      </c>
      <c r="F48" s="5">
        <v>0</v>
      </c>
      <c r="G48" s="5">
        <v>0</v>
      </c>
      <c r="H48" s="8">
        <v>0</v>
      </c>
      <c r="I48" s="57">
        <f t="shared" si="2"/>
        <v>0</v>
      </c>
      <c r="J48" s="44"/>
    </row>
    <row r="49" spans="2:10" ht="26.5" customHeight="1" x14ac:dyDescent="0.25">
      <c r="B49" s="58" t="s">
        <v>56</v>
      </c>
      <c r="C49" s="70" t="s">
        <v>57</v>
      </c>
      <c r="D49" s="55" t="s">
        <v>21</v>
      </c>
      <c r="E49" s="60">
        <v>1</v>
      </c>
      <c r="F49" s="5">
        <v>0</v>
      </c>
      <c r="G49" s="5">
        <v>0</v>
      </c>
      <c r="H49" s="8">
        <v>0</v>
      </c>
      <c r="I49" s="57">
        <f t="shared" si="2"/>
        <v>0</v>
      </c>
      <c r="J49" s="44"/>
    </row>
    <row r="50" spans="2:10" ht="26.5" customHeight="1" x14ac:dyDescent="0.25">
      <c r="B50" s="58" t="s">
        <v>58</v>
      </c>
      <c r="C50" s="70" t="s">
        <v>59</v>
      </c>
      <c r="D50" s="55" t="s">
        <v>21</v>
      </c>
      <c r="E50" s="60">
        <v>228</v>
      </c>
      <c r="F50" s="5">
        <v>0</v>
      </c>
      <c r="G50" s="5">
        <v>0</v>
      </c>
      <c r="H50" s="8">
        <v>0</v>
      </c>
      <c r="I50" s="57">
        <f t="shared" si="2"/>
        <v>0</v>
      </c>
      <c r="J50" s="44"/>
    </row>
    <row r="51" spans="2:10" ht="26.5" customHeight="1" x14ac:dyDescent="0.25">
      <c r="B51" s="58" t="s">
        <v>60</v>
      </c>
      <c r="C51" s="70" t="s">
        <v>61</v>
      </c>
      <c r="D51" s="55" t="s">
        <v>21</v>
      </c>
      <c r="E51" s="60">
        <v>44</v>
      </c>
      <c r="F51" s="5">
        <v>0</v>
      </c>
      <c r="G51" s="5">
        <v>0</v>
      </c>
      <c r="H51" s="8">
        <v>0</v>
      </c>
      <c r="I51" s="57">
        <f t="shared" si="2"/>
        <v>0</v>
      </c>
      <c r="J51" s="44"/>
    </row>
    <row r="52" spans="2:10" ht="26.5" customHeight="1" x14ac:dyDescent="0.25">
      <c r="B52" s="58" t="s">
        <v>62</v>
      </c>
      <c r="C52" s="70" t="s">
        <v>63</v>
      </c>
      <c r="D52" s="55" t="s">
        <v>21</v>
      </c>
      <c r="E52" s="60">
        <v>12</v>
      </c>
      <c r="F52" s="5">
        <v>0</v>
      </c>
      <c r="G52" s="5">
        <v>0</v>
      </c>
      <c r="H52" s="8">
        <v>0</v>
      </c>
      <c r="I52" s="57">
        <f t="shared" si="2"/>
        <v>0</v>
      </c>
      <c r="J52" s="44"/>
    </row>
    <row r="53" spans="2:10" ht="26.5" customHeight="1" x14ac:dyDescent="0.25">
      <c r="B53" s="62" t="s">
        <v>64</v>
      </c>
      <c r="C53" s="70" t="s">
        <v>65</v>
      </c>
      <c r="D53" s="35" t="s">
        <v>21</v>
      </c>
      <c r="E53" s="60">
        <v>1</v>
      </c>
      <c r="F53" s="4">
        <v>0</v>
      </c>
      <c r="G53" s="4">
        <v>0</v>
      </c>
      <c r="H53" s="7">
        <v>0</v>
      </c>
      <c r="I53" s="57">
        <f t="shared" si="2"/>
        <v>0</v>
      </c>
      <c r="J53" s="44"/>
    </row>
    <row r="54" spans="2:10" ht="26.5" customHeight="1" x14ac:dyDescent="0.25">
      <c r="B54" s="62" t="s">
        <v>66</v>
      </c>
      <c r="C54" s="70" t="s">
        <v>67</v>
      </c>
      <c r="D54" s="35" t="s">
        <v>21</v>
      </c>
      <c r="E54" s="60">
        <v>1</v>
      </c>
      <c r="F54" s="4">
        <v>0</v>
      </c>
      <c r="G54" s="4">
        <v>0</v>
      </c>
      <c r="H54" s="7">
        <v>0</v>
      </c>
      <c r="I54" s="57">
        <f t="shared" si="2"/>
        <v>0</v>
      </c>
      <c r="J54" s="44"/>
    </row>
    <row r="55" spans="2:10" ht="31.15" customHeight="1" thickBot="1" x14ac:dyDescent="0.3">
      <c r="B55" s="68"/>
      <c r="C55" s="105" t="s">
        <v>37</v>
      </c>
      <c r="D55" s="106"/>
      <c r="E55" s="106"/>
      <c r="F55" s="106"/>
      <c r="G55" s="106"/>
      <c r="H55" s="106"/>
      <c r="I55" s="69"/>
      <c r="J55" s="44"/>
    </row>
    <row r="56" spans="2:10" ht="10.9" customHeight="1" thickBot="1" x14ac:dyDescent="0.3">
      <c r="B56" s="46"/>
      <c r="C56" s="47"/>
      <c r="D56" s="48"/>
      <c r="E56" s="46"/>
      <c r="F56" s="49"/>
      <c r="G56" s="49"/>
      <c r="H56" s="50"/>
      <c r="I56" s="51"/>
      <c r="J56" s="44"/>
    </row>
    <row r="57" spans="2:10" ht="23.5" customHeight="1" x14ac:dyDescent="0.25">
      <c r="B57" s="52">
        <v>5</v>
      </c>
      <c r="C57" s="115" t="s">
        <v>68</v>
      </c>
      <c r="D57" s="115"/>
      <c r="E57" s="115"/>
      <c r="F57" s="115"/>
      <c r="G57" s="115"/>
      <c r="H57" s="115"/>
      <c r="I57" s="116"/>
      <c r="J57" s="44"/>
    </row>
    <row r="58" spans="2:10" ht="26.5" customHeight="1" x14ac:dyDescent="0.25">
      <c r="B58" s="58" t="s">
        <v>19</v>
      </c>
      <c r="C58" s="70" t="s">
        <v>49</v>
      </c>
      <c r="D58" s="55" t="s">
        <v>21</v>
      </c>
      <c r="E58" s="56">
        <v>1</v>
      </c>
      <c r="F58" s="5">
        <v>0</v>
      </c>
      <c r="G58" s="5">
        <v>0</v>
      </c>
      <c r="H58" s="8">
        <v>0</v>
      </c>
      <c r="I58" s="57">
        <f t="shared" ref="I58" si="3">(E58*ROUND(F58,2)*2)+(E58*ROUND(G58,2)*2)</f>
        <v>0</v>
      </c>
      <c r="J58" s="44"/>
    </row>
    <row r="59" spans="2:10" ht="26.5" customHeight="1" x14ac:dyDescent="0.25">
      <c r="B59" s="58" t="s">
        <v>23</v>
      </c>
      <c r="C59" s="70" t="s">
        <v>51</v>
      </c>
      <c r="D59" s="55" t="s">
        <v>21</v>
      </c>
      <c r="E59" s="60">
        <v>1</v>
      </c>
      <c r="F59" s="5">
        <v>0</v>
      </c>
      <c r="G59" s="5">
        <v>0</v>
      </c>
      <c r="H59" s="8">
        <v>0</v>
      </c>
      <c r="I59" s="57">
        <f t="shared" ref="I59:I65" si="4">(E59*ROUND(F59,2)*2)+(E59*ROUND(G59,2)*2)</f>
        <v>0</v>
      </c>
      <c r="J59" s="44"/>
    </row>
    <row r="60" spans="2:10" ht="26.5" customHeight="1" x14ac:dyDescent="0.25">
      <c r="B60" s="58" t="s">
        <v>26</v>
      </c>
      <c r="C60" s="70" t="s">
        <v>53</v>
      </c>
      <c r="D60" s="55" t="s">
        <v>21</v>
      </c>
      <c r="E60" s="60">
        <v>1</v>
      </c>
      <c r="F60" s="5">
        <v>0</v>
      </c>
      <c r="G60" s="5">
        <v>0</v>
      </c>
      <c r="H60" s="8">
        <v>0</v>
      </c>
      <c r="I60" s="57">
        <f t="shared" si="4"/>
        <v>0</v>
      </c>
      <c r="J60" s="44"/>
    </row>
    <row r="61" spans="2:10" ht="26.5" customHeight="1" x14ac:dyDescent="0.25">
      <c r="B61" s="58" t="s">
        <v>29</v>
      </c>
      <c r="C61" s="70" t="s">
        <v>55</v>
      </c>
      <c r="D61" s="55" t="s">
        <v>21</v>
      </c>
      <c r="E61" s="60">
        <v>1</v>
      </c>
      <c r="F61" s="5">
        <v>0</v>
      </c>
      <c r="G61" s="5">
        <v>0</v>
      </c>
      <c r="H61" s="8">
        <v>0</v>
      </c>
      <c r="I61" s="57">
        <f t="shared" si="4"/>
        <v>0</v>
      </c>
      <c r="J61" s="44"/>
    </row>
    <row r="62" spans="2:10" ht="26.5" customHeight="1" x14ac:dyDescent="0.25">
      <c r="B62" s="58" t="s">
        <v>32</v>
      </c>
      <c r="C62" s="70" t="s">
        <v>69</v>
      </c>
      <c r="D62" s="55" t="s">
        <v>21</v>
      </c>
      <c r="E62" s="60">
        <v>1</v>
      </c>
      <c r="F62" s="5">
        <v>0</v>
      </c>
      <c r="G62" s="5">
        <v>0</v>
      </c>
      <c r="H62" s="8">
        <v>0</v>
      </c>
      <c r="I62" s="57">
        <f t="shared" si="4"/>
        <v>0</v>
      </c>
      <c r="J62" s="44"/>
    </row>
    <row r="63" spans="2:10" ht="26.5" customHeight="1" x14ac:dyDescent="0.25">
      <c r="B63" s="58" t="s">
        <v>34</v>
      </c>
      <c r="C63" s="70" t="s">
        <v>61</v>
      </c>
      <c r="D63" s="55" t="s">
        <v>21</v>
      </c>
      <c r="E63" s="60">
        <v>1</v>
      </c>
      <c r="F63" s="5">
        <v>0</v>
      </c>
      <c r="G63" s="5">
        <v>0</v>
      </c>
      <c r="H63" s="8">
        <v>0</v>
      </c>
      <c r="I63" s="57">
        <f t="shared" si="4"/>
        <v>0</v>
      </c>
      <c r="J63" s="44"/>
    </row>
    <row r="64" spans="2:10" ht="26.5" customHeight="1" x14ac:dyDescent="0.25">
      <c r="B64" s="58" t="s">
        <v>50</v>
      </c>
      <c r="C64" s="70" t="s">
        <v>63</v>
      </c>
      <c r="D64" s="55" t="s">
        <v>21</v>
      </c>
      <c r="E64" s="60">
        <v>1</v>
      </c>
      <c r="F64" s="5">
        <v>0</v>
      </c>
      <c r="G64" s="5">
        <v>0</v>
      </c>
      <c r="H64" s="8">
        <v>0</v>
      </c>
      <c r="I64" s="57">
        <f t="shared" si="4"/>
        <v>0</v>
      </c>
      <c r="J64" s="44"/>
    </row>
    <row r="65" spans="2:10" ht="26.5" customHeight="1" x14ac:dyDescent="0.25">
      <c r="B65" s="58" t="s">
        <v>52</v>
      </c>
      <c r="C65" s="70" t="s">
        <v>65</v>
      </c>
      <c r="D65" s="55" t="s">
        <v>21</v>
      </c>
      <c r="E65" s="60">
        <v>1</v>
      </c>
      <c r="F65" s="5">
        <v>0</v>
      </c>
      <c r="G65" s="5">
        <v>0</v>
      </c>
      <c r="H65" s="8">
        <v>0</v>
      </c>
      <c r="I65" s="57">
        <f t="shared" si="4"/>
        <v>0</v>
      </c>
      <c r="J65" s="44"/>
    </row>
    <row r="66" spans="2:10" ht="31.15" customHeight="1" thickBot="1" x14ac:dyDescent="0.3">
      <c r="B66" s="68"/>
      <c r="C66" s="105" t="s">
        <v>37</v>
      </c>
      <c r="D66" s="106"/>
      <c r="E66" s="106"/>
      <c r="F66" s="106"/>
      <c r="G66" s="106"/>
      <c r="H66" s="106"/>
      <c r="I66" s="69"/>
      <c r="J66" s="44"/>
    </row>
    <row r="67" spans="2:10" ht="10.9" customHeight="1" thickBot="1" x14ac:dyDescent="0.3">
      <c r="B67" s="46"/>
      <c r="C67" s="47"/>
      <c r="D67" s="48"/>
      <c r="E67" s="46"/>
      <c r="F67" s="49"/>
      <c r="G67" s="49"/>
      <c r="H67" s="50"/>
      <c r="I67" s="51"/>
      <c r="J67" s="44"/>
    </row>
    <row r="68" spans="2:10" ht="23.5" customHeight="1" x14ac:dyDescent="0.25">
      <c r="B68" s="52">
        <v>6</v>
      </c>
      <c r="C68" s="115" t="s">
        <v>70</v>
      </c>
      <c r="D68" s="115"/>
      <c r="E68" s="115"/>
      <c r="F68" s="115"/>
      <c r="G68" s="115"/>
      <c r="H68" s="115"/>
      <c r="I68" s="116"/>
      <c r="J68" s="44"/>
    </row>
    <row r="69" spans="2:10" ht="26.5" customHeight="1" x14ac:dyDescent="0.25">
      <c r="B69" s="58" t="s">
        <v>19</v>
      </c>
      <c r="C69" s="54" t="s">
        <v>71</v>
      </c>
      <c r="D69" s="55" t="s">
        <v>21</v>
      </c>
      <c r="E69" s="56">
        <v>1</v>
      </c>
      <c r="F69" s="5">
        <v>0</v>
      </c>
      <c r="G69" s="5">
        <v>0</v>
      </c>
      <c r="H69" s="8">
        <v>0</v>
      </c>
      <c r="I69" s="57">
        <f>(E69*ROUND(F69,2)*2)+(E69*ROUND(G69,2)*2)</f>
        <v>0</v>
      </c>
      <c r="J69" s="44"/>
    </row>
    <row r="70" spans="2:10" ht="30" customHeight="1" thickBot="1" x14ac:dyDescent="0.3">
      <c r="B70" s="68"/>
      <c r="C70" s="105" t="s">
        <v>37</v>
      </c>
      <c r="D70" s="106"/>
      <c r="E70" s="106"/>
      <c r="F70" s="106"/>
      <c r="G70" s="106"/>
      <c r="H70" s="106"/>
      <c r="I70" s="71"/>
      <c r="J70" s="44"/>
    </row>
    <row r="71" spans="2:10" ht="10.9" customHeight="1" thickBot="1" x14ac:dyDescent="0.3">
      <c r="B71" s="46"/>
      <c r="C71" s="47"/>
      <c r="D71" s="48"/>
      <c r="E71" s="46"/>
      <c r="F71" s="49"/>
      <c r="G71" s="49"/>
      <c r="H71" s="50"/>
      <c r="I71" s="51"/>
      <c r="J71" s="44"/>
    </row>
    <row r="72" spans="2:10" ht="22.9" customHeight="1" x14ac:dyDescent="0.25">
      <c r="B72" s="52">
        <v>7</v>
      </c>
      <c r="C72" s="115" t="s">
        <v>72</v>
      </c>
      <c r="D72" s="115"/>
      <c r="E72" s="115"/>
      <c r="F72" s="115"/>
      <c r="G72" s="115"/>
      <c r="H72" s="115"/>
      <c r="I72" s="116"/>
      <c r="J72" s="44"/>
    </row>
    <row r="73" spans="2:10" ht="26.5" customHeight="1" x14ac:dyDescent="0.25">
      <c r="B73" s="58" t="s">
        <v>19</v>
      </c>
      <c r="C73" s="54" t="s">
        <v>39</v>
      </c>
      <c r="D73" s="55" t="s">
        <v>21</v>
      </c>
      <c r="E73" s="66">
        <f>SUM(E18:E19,E32)</f>
        <v>3776</v>
      </c>
      <c r="F73" s="5">
        <v>0</v>
      </c>
      <c r="G73" s="5">
        <v>0</v>
      </c>
      <c r="H73" s="8">
        <v>0</v>
      </c>
      <c r="I73" s="57">
        <f t="shared" ref="I73:I80" si="5">(E73*ROUND(F73,2)*2)+(E73*ROUND(G73,2)*2)</f>
        <v>0</v>
      </c>
      <c r="J73" s="44"/>
    </row>
    <row r="74" spans="2:10" ht="26.5" customHeight="1" x14ac:dyDescent="0.25">
      <c r="B74" s="62" t="s">
        <v>23</v>
      </c>
      <c r="C74" s="59" t="s">
        <v>40</v>
      </c>
      <c r="D74" s="35" t="s">
        <v>21</v>
      </c>
      <c r="E74" s="66">
        <f>SUM(E20,E21,E33)</f>
        <v>1276</v>
      </c>
      <c r="F74" s="4">
        <v>0</v>
      </c>
      <c r="G74" s="4">
        <v>0</v>
      </c>
      <c r="H74" s="7">
        <v>0</v>
      </c>
      <c r="I74" s="57">
        <f t="shared" si="5"/>
        <v>0</v>
      </c>
      <c r="J74" s="44"/>
    </row>
    <row r="75" spans="2:10" ht="26.5" customHeight="1" x14ac:dyDescent="0.25">
      <c r="B75" s="62" t="s">
        <v>26</v>
      </c>
      <c r="C75" s="59" t="s">
        <v>41</v>
      </c>
      <c r="D75" s="35" t="s">
        <v>21</v>
      </c>
      <c r="E75" s="66">
        <f>SUM(E22:E23,E34)</f>
        <v>1280</v>
      </c>
      <c r="F75" s="4">
        <v>0</v>
      </c>
      <c r="G75" s="4">
        <v>0</v>
      </c>
      <c r="H75" s="7">
        <v>0</v>
      </c>
      <c r="I75" s="57">
        <f t="shared" si="5"/>
        <v>0</v>
      </c>
      <c r="J75" s="44"/>
    </row>
    <row r="76" spans="2:10" ht="26.5" customHeight="1" x14ac:dyDescent="0.25">
      <c r="B76" s="62" t="s">
        <v>29</v>
      </c>
      <c r="C76" s="59" t="s">
        <v>42</v>
      </c>
      <c r="D76" s="35" t="s">
        <v>21</v>
      </c>
      <c r="E76" s="66">
        <v>16</v>
      </c>
      <c r="F76" s="4">
        <v>0</v>
      </c>
      <c r="G76" s="4">
        <v>0</v>
      </c>
      <c r="H76" s="7">
        <v>0</v>
      </c>
      <c r="I76" s="57">
        <f t="shared" si="5"/>
        <v>0</v>
      </c>
      <c r="J76" s="44"/>
    </row>
    <row r="77" spans="2:10" ht="26.5" customHeight="1" x14ac:dyDescent="0.25">
      <c r="B77" s="62" t="s">
        <v>32</v>
      </c>
      <c r="C77" s="59" t="s">
        <v>33</v>
      </c>
      <c r="D77" s="35" t="s">
        <v>21</v>
      </c>
      <c r="E77" s="66">
        <f>E26</f>
        <v>16</v>
      </c>
      <c r="F77" s="4">
        <v>0</v>
      </c>
      <c r="G77" s="4">
        <v>0</v>
      </c>
      <c r="H77" s="7">
        <v>0</v>
      </c>
      <c r="I77" s="57">
        <f t="shared" si="5"/>
        <v>0</v>
      </c>
      <c r="J77" s="96"/>
    </row>
    <row r="78" spans="2:10" ht="26.5" customHeight="1" x14ac:dyDescent="0.25">
      <c r="B78" s="62" t="s">
        <v>34</v>
      </c>
      <c r="C78" s="59" t="s">
        <v>73</v>
      </c>
      <c r="D78" s="35" t="s">
        <v>21</v>
      </c>
      <c r="E78" s="66">
        <f>E50+E51+E52</f>
        <v>284</v>
      </c>
      <c r="F78" s="4">
        <v>0</v>
      </c>
      <c r="G78" s="4">
        <v>0</v>
      </c>
      <c r="H78" s="7">
        <v>0</v>
      </c>
      <c r="I78" s="57">
        <f t="shared" si="5"/>
        <v>0</v>
      </c>
      <c r="J78" s="44"/>
    </row>
    <row r="79" spans="2:10" ht="26.5" customHeight="1" x14ac:dyDescent="0.25">
      <c r="B79" s="62" t="s">
        <v>50</v>
      </c>
      <c r="C79" s="59" t="s">
        <v>74</v>
      </c>
      <c r="D79" s="35" t="s">
        <v>21</v>
      </c>
      <c r="E79" s="66">
        <v>1</v>
      </c>
      <c r="F79" s="4">
        <v>0</v>
      </c>
      <c r="G79" s="4">
        <v>0</v>
      </c>
      <c r="H79" s="7">
        <v>0</v>
      </c>
      <c r="I79" s="57">
        <f t="shared" si="5"/>
        <v>0</v>
      </c>
      <c r="J79" s="44"/>
    </row>
    <row r="80" spans="2:10" ht="26.5" customHeight="1" x14ac:dyDescent="0.25">
      <c r="B80" s="62" t="s">
        <v>52</v>
      </c>
      <c r="C80" s="63" t="s">
        <v>75</v>
      </c>
      <c r="D80" s="41" t="s">
        <v>21</v>
      </c>
      <c r="E80" s="64">
        <v>1</v>
      </c>
      <c r="F80" s="4">
        <v>0</v>
      </c>
      <c r="G80" s="4">
        <v>0</v>
      </c>
      <c r="H80" s="7">
        <v>0</v>
      </c>
      <c r="I80" s="57">
        <f t="shared" si="5"/>
        <v>0</v>
      </c>
      <c r="J80" s="44"/>
    </row>
    <row r="81" spans="2:10" ht="30" customHeight="1" thickBot="1" x14ac:dyDescent="0.3">
      <c r="B81" s="68"/>
      <c r="C81" s="105" t="s">
        <v>37</v>
      </c>
      <c r="D81" s="106"/>
      <c r="E81" s="106"/>
      <c r="F81" s="106"/>
      <c r="G81" s="106"/>
      <c r="H81" s="106"/>
      <c r="I81" s="69"/>
      <c r="J81" s="44"/>
    </row>
    <row r="82" spans="2:10" ht="13.9" customHeight="1" x14ac:dyDescent="0.25">
      <c r="B82" s="46"/>
      <c r="C82" s="47"/>
      <c r="D82" s="48"/>
      <c r="E82" s="46"/>
      <c r="F82" s="49"/>
      <c r="G82" s="49"/>
      <c r="H82" s="50"/>
      <c r="I82" s="51"/>
      <c r="J82" s="44"/>
    </row>
    <row r="83" spans="2:10" ht="15.5" x14ac:dyDescent="0.35">
      <c r="B83" s="74" t="s">
        <v>76</v>
      </c>
      <c r="I83" s="75"/>
    </row>
    <row r="84" spans="2:10" ht="6.65" customHeight="1" x14ac:dyDescent="0.25">
      <c r="B84" s="19"/>
      <c r="I84" s="75"/>
    </row>
    <row r="85" spans="2:10" ht="28.15" customHeight="1" x14ac:dyDescent="0.25">
      <c r="B85" s="107" t="s">
        <v>77</v>
      </c>
      <c r="C85" s="107"/>
      <c r="D85" s="107"/>
      <c r="E85" s="107"/>
      <c r="F85" s="107"/>
      <c r="G85" s="107"/>
      <c r="H85" s="107"/>
      <c r="I85" s="107"/>
    </row>
    <row r="86" spans="2:10" ht="5.5" customHeight="1" thickBot="1" x14ac:dyDescent="0.3">
      <c r="B86" s="76"/>
      <c r="C86" s="76"/>
      <c r="D86" s="76"/>
      <c r="E86" s="76"/>
      <c r="F86" s="76"/>
      <c r="G86" s="76"/>
      <c r="H86" s="76"/>
    </row>
    <row r="87" spans="2:10" ht="18.649999999999999" customHeight="1" x14ac:dyDescent="0.25">
      <c r="B87" s="108" t="s">
        <v>78</v>
      </c>
      <c r="C87" s="109"/>
      <c r="D87" s="109"/>
      <c r="E87" s="109"/>
      <c r="F87" s="77"/>
      <c r="G87" s="1"/>
      <c r="H87" s="78"/>
    </row>
    <row r="88" spans="2:10" ht="18.649999999999999" customHeight="1" thickBot="1" x14ac:dyDescent="0.3">
      <c r="B88" s="110" t="s">
        <v>79</v>
      </c>
      <c r="C88" s="111"/>
      <c r="D88" s="111"/>
      <c r="E88" s="111"/>
      <c r="F88" s="79"/>
      <c r="G88" s="2"/>
      <c r="H88" s="80"/>
    </row>
    <row r="89" spans="2:10" ht="5.5" customHeight="1" x14ac:dyDescent="0.25">
      <c r="B89" s="76"/>
      <c r="C89" s="81"/>
      <c r="D89" s="81"/>
      <c r="E89" s="81"/>
      <c r="F89" s="81"/>
      <c r="G89" s="80"/>
      <c r="H89" s="80"/>
    </row>
    <row r="90" spans="2:10" ht="13.15" customHeight="1" x14ac:dyDescent="0.25">
      <c r="B90" s="112" t="s">
        <v>80</v>
      </c>
      <c r="C90" s="112"/>
      <c r="D90" s="112"/>
      <c r="E90" s="112"/>
      <c r="F90" s="112"/>
      <c r="G90" s="112"/>
      <c r="H90" s="112"/>
      <c r="I90" s="112"/>
    </row>
    <row r="91" spans="2:10" x14ac:dyDescent="0.25">
      <c r="B91" s="76"/>
      <c r="C91" s="76"/>
      <c r="D91" s="76"/>
      <c r="E91" s="76"/>
      <c r="F91" s="76"/>
      <c r="G91" s="76"/>
      <c r="H91" s="76"/>
      <c r="I91" s="76"/>
    </row>
    <row r="92" spans="2:10" ht="15.5" x14ac:dyDescent="0.35">
      <c r="B92" s="74" t="s">
        <v>81</v>
      </c>
      <c r="C92" s="76"/>
      <c r="D92" s="76"/>
      <c r="E92" s="76"/>
      <c r="F92" s="76"/>
      <c r="G92" s="76"/>
      <c r="H92" s="76"/>
      <c r="I92" s="76"/>
    </row>
    <row r="93" spans="2:10" ht="12.65" customHeight="1" thickBot="1" x14ac:dyDescent="0.3">
      <c r="B93" s="19"/>
      <c r="I93" s="75"/>
    </row>
    <row r="94" spans="2:10" ht="27" customHeight="1" x14ac:dyDescent="0.25">
      <c r="B94" s="113" t="s">
        <v>82</v>
      </c>
      <c r="C94" s="114"/>
      <c r="D94" s="114"/>
      <c r="E94" s="114"/>
      <c r="F94" s="114"/>
      <c r="G94" s="114"/>
      <c r="H94" s="82"/>
      <c r="I94" s="83">
        <f>SUM(I13:I14,I18:I28,I32:I36,I40:I54,I58:I65,I69,I73:I80)</f>
        <v>0</v>
      </c>
    </row>
    <row r="95" spans="2:10" ht="23.5" customHeight="1" thickBot="1" x14ac:dyDescent="0.3">
      <c r="B95" s="97" t="s">
        <v>83</v>
      </c>
      <c r="C95" s="98"/>
      <c r="D95" s="98"/>
      <c r="E95" s="98"/>
      <c r="F95" s="98"/>
      <c r="G95" s="98"/>
      <c r="H95" s="84"/>
      <c r="I95" s="85">
        <f>ROUND(I94*G87,2)</f>
        <v>0</v>
      </c>
    </row>
    <row r="96" spans="2:10" ht="10.15" customHeight="1" thickBot="1" x14ac:dyDescent="0.3">
      <c r="B96" s="99"/>
      <c r="C96" s="100"/>
      <c r="D96" s="100"/>
      <c r="E96" s="100"/>
      <c r="F96" s="100"/>
      <c r="G96" s="100"/>
      <c r="H96" s="100"/>
      <c r="I96" s="101"/>
    </row>
    <row r="97" spans="2:12" ht="22.9" customHeight="1" thickBot="1" x14ac:dyDescent="0.3">
      <c r="B97" s="102" t="s">
        <v>84</v>
      </c>
      <c r="C97" s="103"/>
      <c r="D97" s="103"/>
      <c r="E97" s="103"/>
      <c r="F97" s="103"/>
      <c r="G97" s="103"/>
      <c r="H97" s="86"/>
      <c r="I97" s="87">
        <f>ROUND(I94-I95,2)</f>
        <v>0</v>
      </c>
    </row>
    <row r="98" spans="2:12" ht="15.5" x14ac:dyDescent="0.25">
      <c r="B98" s="19"/>
    </row>
    <row r="99" spans="2:12" ht="35.65" customHeight="1" x14ac:dyDescent="0.25">
      <c r="B99" s="104" t="s">
        <v>96</v>
      </c>
      <c r="C99" s="104"/>
      <c r="D99" s="104"/>
      <c r="E99" s="104"/>
      <c r="F99" s="104"/>
      <c r="G99" s="104"/>
      <c r="H99" s="104"/>
      <c r="I99" s="104"/>
      <c r="J99" s="88"/>
      <c r="K99" s="88"/>
      <c r="L99" s="88"/>
    </row>
  </sheetData>
  <sheetProtection algorithmName="SHA-512" hashValue="EGMG7afpQ1TcUMJT3+jAUp/p6wr0VgrLwm4xzwfosIAJ0Go90l+Z7QHVuGT28lL/JmWTklObyQXTSGptGcwWfQ==" saltValue="EqM9xoPpga65ipixXhroQQ==" spinCount="100000" sheet="1" objects="1" scenarios="1"/>
  <mergeCells count="29">
    <mergeCell ref="B95:G95"/>
    <mergeCell ref="B96:I96"/>
    <mergeCell ref="B97:G97"/>
    <mergeCell ref="B99:I99"/>
    <mergeCell ref="C81:H81"/>
    <mergeCell ref="B85:I85"/>
    <mergeCell ref="B87:E87"/>
    <mergeCell ref="B88:E88"/>
    <mergeCell ref="B90:I90"/>
    <mergeCell ref="B94:G94"/>
    <mergeCell ref="C72:I72"/>
    <mergeCell ref="C12:I12"/>
    <mergeCell ref="C15:I15"/>
    <mergeCell ref="C17:I17"/>
    <mergeCell ref="C31:I31"/>
    <mergeCell ref="C37:H37"/>
    <mergeCell ref="C39:I39"/>
    <mergeCell ref="C55:H55"/>
    <mergeCell ref="C57:I57"/>
    <mergeCell ref="C66:H66"/>
    <mergeCell ref="C68:I68"/>
    <mergeCell ref="C70:H70"/>
    <mergeCell ref="C29:H29"/>
    <mergeCell ref="G2:I2"/>
    <mergeCell ref="B5:I5"/>
    <mergeCell ref="B6:I6"/>
    <mergeCell ref="B7:I7"/>
    <mergeCell ref="E8:E9"/>
    <mergeCell ref="G8:G9"/>
  </mergeCells>
  <dataValidations disablePrompts="1" count="1">
    <dataValidation type="custom" allowBlank="1" showInputMessage="1" showErrorMessage="1" errorTitle="Achtung" error="Skontofristen unter 14 Tagen können nicht berücksichtigt werden." sqref="G88:H88" xr:uid="{CF3684CF-43E8-4FFB-80C1-6378983A93DB}">
      <formula1>G88&gt;13.9</formula1>
    </dataValidation>
  </dataValidations>
  <pageMargins left="0.39370078740157483" right="0.19685039370078741" top="0.59055118110236227" bottom="0.51181102362204722" header="0.31496062992125984" footer="0.31496062992125984"/>
  <pageSetup paperSize="9" scale="59" fitToHeight="4" orientation="portrait" r:id="rId1"/>
  <headerFooter>
    <oddFooter>&amp;L25-08828&amp;CBriefdienstleistungen V</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34F03CD115263D47AF78F19E16FCD11E" ma:contentTypeVersion="0" ma:contentTypeDescription="" ma:contentTypeScope="" ma:versionID="b826aa3d4e8e299d021ff63de0fe11d3">
  <xsd:schema xmlns:xsd="http://www.w3.org/2001/XMLSchema" xmlns:xs="http://www.w3.org/2001/XMLSchema" xmlns:p="http://schemas.microsoft.com/office/2006/metadata/properties" xmlns:ns2="f18553e4-0ef6-4dd1-9e08-53b2286d7b98" xmlns:ns3="F180F60E-04EC-46D6-8F67-3FE799C4C846" targetNamespace="http://schemas.microsoft.com/office/2006/metadata/properties" ma:root="true" ma:fieldsID="54bc649b27d10fcff190ae759c64d824" ns2:_="" ns3:_="">
    <xsd:import namespace="f18553e4-0ef6-4dd1-9e08-53b2286d7b98"/>
    <xsd:import namespace="F180F60E-04EC-46D6-8F67-3FE799C4C846"/>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F180F60E-04EC-46D6-8F67-3FE799C4C846"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F180F60E-04EC-46D6-8F67-3FE799C4C84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CAF625E-C8FB-4660-BF1F-AEE7CBD7F9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F180F60E-04EC-46D6-8F67-3FE799C4C84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DB2953-2D5D-418D-A6F9-CF3792A627D1}">
  <ds:schemaRefs>
    <ds:schemaRef ds:uri="http://schemas.openxmlformats.org/package/2006/metadata/core-properties"/>
    <ds:schemaRef ds:uri="http://www.w3.org/XML/1998/namespace"/>
    <ds:schemaRef ds:uri="http://purl.org/dc/elements/1.1/"/>
    <ds:schemaRef ds:uri="http://purl.org/dc/dcmitype/"/>
    <ds:schemaRef ds:uri="http://schemas.microsoft.com/office/2006/metadata/properties"/>
    <ds:schemaRef ds:uri="http://schemas.microsoft.com/office/2006/documentManagement/types"/>
    <ds:schemaRef ds:uri="http://purl.org/dc/terms/"/>
    <ds:schemaRef ds:uri="F180F60E-04EC-46D6-8F67-3FE799C4C846"/>
    <ds:schemaRef ds:uri="http://schemas.microsoft.com/office/infopath/2007/PartnerControls"/>
    <ds:schemaRef ds:uri="f18553e4-0ef6-4dd1-9e08-53b2286d7b98"/>
  </ds:schemaRefs>
</ds:datastoreItem>
</file>

<file path=customXml/itemProps3.xml><?xml version="1.0" encoding="utf-8"?>
<ds:datastoreItem xmlns:ds="http://schemas.openxmlformats.org/officeDocument/2006/customXml" ds:itemID="{525F9059-7788-4104-BBB5-116C6025D250}">
  <ds:schemaRefs>
    <ds:schemaRef ds:uri="http://schemas.microsoft.com/sharepoint/v3/contenttype/forms"/>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A1 - Los 1 Nürnberg</vt:lpstr>
      <vt:lpstr>A1 - Los 2 München</vt:lpstr>
      <vt:lpstr>'A1 - Los 1 Nürnberg'!Druckbereich</vt:lpstr>
      <vt:lpstr>'A1 - Los 2 München'!Druckbereich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Barris, Stephanie</cp:lastModifiedBy>
  <cp:revision/>
  <cp:lastPrinted>2026-02-09T08:27:58Z</cp:lastPrinted>
  <dcterms:created xsi:type="dcterms:W3CDTF">2019-07-08T11:50:26Z</dcterms:created>
  <dcterms:modified xsi:type="dcterms:W3CDTF">2026-02-25T10:19:18Z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0x010100E65520829C044D71A30CF51927CFE1190034F03CD115263D47AF78F19E16FCD11E</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2021-12-06T13:27:32Z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9d9899c9-c501-4933-aefc-a520c5178084</vt:lpwstr>
  </property>
  <property fmtid="{D5CDD505-2E9C-101B-9397-08002B2CF9AE}" pid="13" name="MSIP_Label_a48f69af-3265-4c12-b1e3-f63a8696e71d_ContentBits">
    <vt:lpwstr>0</vt:lpwstr>
  </property>
</Properties>
</file>